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805" windowHeight="10080" activeTab="2"/>
  </bookViews>
  <sheets>
    <sheet name="Rekapitulace" sheetId="3" r:id="rId1"/>
    <sheet name="Rozpočet" sheetId="2" r:id="rId2"/>
    <sheet name="Parametry" sheetId="1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C26" i="3" s="1"/>
  <c r="C11" i="3"/>
  <c r="C10" i="3"/>
  <c r="C9" i="3"/>
  <c r="H282" i="2"/>
  <c r="G282" i="2"/>
  <c r="E282" i="2"/>
  <c r="H281" i="2"/>
  <c r="G281" i="2"/>
  <c r="E281" i="2"/>
  <c r="I281" i="2" s="1"/>
  <c r="H280" i="2"/>
  <c r="G280" i="2"/>
  <c r="E280" i="2"/>
  <c r="H279" i="2"/>
  <c r="G279" i="2"/>
  <c r="E279" i="2"/>
  <c r="I279" i="2" s="1"/>
  <c r="H278" i="2"/>
  <c r="G278" i="2"/>
  <c r="E278" i="2"/>
  <c r="H277" i="2"/>
  <c r="G277" i="2"/>
  <c r="E277" i="2"/>
  <c r="I277" i="2" s="1"/>
  <c r="H276" i="2"/>
  <c r="G276" i="2"/>
  <c r="E276" i="2"/>
  <c r="H274" i="2"/>
  <c r="G274" i="2"/>
  <c r="E274" i="2"/>
  <c r="I274" i="2" s="1"/>
  <c r="H273" i="2"/>
  <c r="G273" i="2"/>
  <c r="E273" i="2"/>
  <c r="H272" i="2"/>
  <c r="G272" i="2"/>
  <c r="E272" i="2"/>
  <c r="I272" i="2" s="1"/>
  <c r="H271" i="2"/>
  <c r="G271" i="2"/>
  <c r="E271" i="2"/>
  <c r="H269" i="2"/>
  <c r="G269" i="2"/>
  <c r="E269" i="2"/>
  <c r="I269" i="2" s="1"/>
  <c r="I267" i="2"/>
  <c r="H267" i="2"/>
  <c r="H265" i="2"/>
  <c r="G265" i="2"/>
  <c r="I265" i="2" s="1"/>
  <c r="E265" i="2"/>
  <c r="H264" i="2"/>
  <c r="G264" i="2"/>
  <c r="E264" i="2"/>
  <c r="H263" i="2"/>
  <c r="G263" i="2"/>
  <c r="I263" i="2" s="1"/>
  <c r="E263" i="2"/>
  <c r="H262" i="2"/>
  <c r="G262" i="2"/>
  <c r="E262" i="2"/>
  <c r="H261" i="2"/>
  <c r="G261" i="2"/>
  <c r="I261" i="2" s="1"/>
  <c r="E261" i="2"/>
  <c r="H260" i="2"/>
  <c r="G260" i="2"/>
  <c r="E260" i="2"/>
  <c r="H259" i="2"/>
  <c r="G259" i="2"/>
  <c r="I259" i="2" s="1"/>
  <c r="E259" i="2"/>
  <c r="H257" i="2"/>
  <c r="G257" i="2"/>
  <c r="E257" i="2"/>
  <c r="H256" i="2"/>
  <c r="G256" i="2"/>
  <c r="I256" i="2" s="1"/>
  <c r="E256" i="2"/>
  <c r="H255" i="2"/>
  <c r="G255" i="2"/>
  <c r="E255" i="2"/>
  <c r="H254" i="2"/>
  <c r="G254" i="2"/>
  <c r="I254" i="2" s="1"/>
  <c r="E254" i="2"/>
  <c r="H252" i="2"/>
  <c r="G252" i="2"/>
  <c r="E252" i="2"/>
  <c r="I250" i="2"/>
  <c r="H250" i="2"/>
  <c r="H248" i="2"/>
  <c r="G248" i="2"/>
  <c r="E248" i="2"/>
  <c r="H247" i="2"/>
  <c r="G247" i="2"/>
  <c r="E247" i="2"/>
  <c r="I247" i="2" s="1"/>
  <c r="H246" i="2"/>
  <c r="G246" i="2"/>
  <c r="E246" i="2"/>
  <c r="H245" i="2"/>
  <c r="G245" i="2"/>
  <c r="E245" i="2"/>
  <c r="I245" i="2" s="1"/>
  <c r="H244" i="2"/>
  <c r="G244" i="2"/>
  <c r="E244" i="2"/>
  <c r="H243" i="2"/>
  <c r="G243" i="2"/>
  <c r="E243" i="2"/>
  <c r="I243" i="2" s="1"/>
  <c r="H242" i="2"/>
  <c r="G242" i="2"/>
  <c r="E242" i="2"/>
  <c r="H240" i="2"/>
  <c r="G240" i="2"/>
  <c r="E240" i="2"/>
  <c r="I240" i="2" s="1"/>
  <c r="H239" i="2"/>
  <c r="G239" i="2"/>
  <c r="E239" i="2"/>
  <c r="H238" i="2"/>
  <c r="G238" i="2"/>
  <c r="E238" i="2"/>
  <c r="I238" i="2" s="1"/>
  <c r="H237" i="2"/>
  <c r="G237" i="2"/>
  <c r="E237" i="2"/>
  <c r="H235" i="2"/>
  <c r="G235" i="2"/>
  <c r="E235" i="2"/>
  <c r="I235" i="2" s="1"/>
  <c r="H234" i="2"/>
  <c r="G234" i="2"/>
  <c r="E234" i="2"/>
  <c r="I232" i="2"/>
  <c r="H232" i="2"/>
  <c r="H230" i="2"/>
  <c r="G230" i="2"/>
  <c r="I230" i="2" s="1"/>
  <c r="E230" i="2"/>
  <c r="H229" i="2"/>
  <c r="G229" i="2"/>
  <c r="I229" i="2" s="1"/>
  <c r="E229" i="2"/>
  <c r="H228" i="2"/>
  <c r="G228" i="2"/>
  <c r="I228" i="2" s="1"/>
  <c r="E228" i="2"/>
  <c r="H227" i="2"/>
  <c r="G227" i="2"/>
  <c r="I227" i="2" s="1"/>
  <c r="E227" i="2"/>
  <c r="H226" i="2"/>
  <c r="G226" i="2"/>
  <c r="I226" i="2" s="1"/>
  <c r="E226" i="2"/>
  <c r="H225" i="2"/>
  <c r="G225" i="2"/>
  <c r="I225" i="2" s="1"/>
  <c r="E225" i="2"/>
  <c r="H224" i="2"/>
  <c r="G224" i="2"/>
  <c r="I224" i="2" s="1"/>
  <c r="E224" i="2"/>
  <c r="H222" i="2"/>
  <c r="G222" i="2"/>
  <c r="I222" i="2" s="1"/>
  <c r="E222" i="2"/>
  <c r="H221" i="2"/>
  <c r="G221" i="2"/>
  <c r="I221" i="2" s="1"/>
  <c r="E221" i="2"/>
  <c r="H220" i="2"/>
  <c r="G220" i="2"/>
  <c r="I220" i="2" s="1"/>
  <c r="E220" i="2"/>
  <c r="H219" i="2"/>
  <c r="G219" i="2"/>
  <c r="I219" i="2" s="1"/>
  <c r="E219" i="2"/>
  <c r="H217" i="2"/>
  <c r="G217" i="2"/>
  <c r="I217" i="2" s="1"/>
  <c r="E217" i="2"/>
  <c r="H216" i="2"/>
  <c r="G216" i="2"/>
  <c r="G231" i="2" s="1"/>
  <c r="C46" i="3" s="1"/>
  <c r="E216" i="2"/>
  <c r="E231" i="2" s="1"/>
  <c r="B46" i="3" s="1"/>
  <c r="I214" i="2"/>
  <c r="H214" i="2"/>
  <c r="H212" i="2"/>
  <c r="G212" i="2"/>
  <c r="E212" i="2"/>
  <c r="I212" i="2" s="1"/>
  <c r="H211" i="2"/>
  <c r="G211" i="2"/>
  <c r="E211" i="2"/>
  <c r="H210" i="2"/>
  <c r="G210" i="2"/>
  <c r="E210" i="2"/>
  <c r="I210" i="2" s="1"/>
  <c r="H209" i="2"/>
  <c r="G209" i="2"/>
  <c r="E209" i="2"/>
  <c r="H208" i="2"/>
  <c r="G208" i="2"/>
  <c r="E208" i="2"/>
  <c r="I208" i="2" s="1"/>
  <c r="H207" i="2"/>
  <c r="G207" i="2"/>
  <c r="E207" i="2"/>
  <c r="H206" i="2"/>
  <c r="G206" i="2"/>
  <c r="E206" i="2"/>
  <c r="I206" i="2" s="1"/>
  <c r="H205" i="2"/>
  <c r="G205" i="2"/>
  <c r="E205" i="2"/>
  <c r="H203" i="2"/>
  <c r="G203" i="2"/>
  <c r="E203" i="2"/>
  <c r="I203" i="2" s="1"/>
  <c r="H202" i="2"/>
  <c r="G202" i="2"/>
  <c r="E202" i="2"/>
  <c r="H201" i="2"/>
  <c r="G201" i="2"/>
  <c r="E201" i="2"/>
  <c r="I201" i="2" s="1"/>
  <c r="H200" i="2"/>
  <c r="G200" i="2"/>
  <c r="E200" i="2"/>
  <c r="H199" i="2"/>
  <c r="G199" i="2"/>
  <c r="E199" i="2"/>
  <c r="I199" i="2" s="1"/>
  <c r="H198" i="2"/>
  <c r="G198" i="2"/>
  <c r="E198" i="2"/>
  <c r="H197" i="2"/>
  <c r="G197" i="2"/>
  <c r="E197" i="2"/>
  <c r="I197" i="2" s="1"/>
  <c r="H195" i="2"/>
  <c r="G195" i="2"/>
  <c r="E195" i="2"/>
  <c r="H194" i="2"/>
  <c r="G194" i="2"/>
  <c r="E194" i="2"/>
  <c r="I194" i="2" s="1"/>
  <c r="H193" i="2"/>
  <c r="G193" i="2"/>
  <c r="E193" i="2"/>
  <c r="H192" i="2"/>
  <c r="G192" i="2"/>
  <c r="E192" i="2"/>
  <c r="I192" i="2" s="1"/>
  <c r="H190" i="2"/>
  <c r="G190" i="2"/>
  <c r="E190" i="2"/>
  <c r="H189" i="2"/>
  <c r="G189" i="2"/>
  <c r="E189" i="2"/>
  <c r="I189" i="2" s="1"/>
  <c r="H188" i="2"/>
  <c r="G188" i="2"/>
  <c r="E188" i="2"/>
  <c r="H186" i="2"/>
  <c r="G186" i="2"/>
  <c r="E186" i="2"/>
  <c r="I186" i="2" s="1"/>
  <c r="H185" i="2"/>
  <c r="G185" i="2"/>
  <c r="E185" i="2"/>
  <c r="H184" i="2"/>
  <c r="G184" i="2"/>
  <c r="E184" i="2"/>
  <c r="I184" i="2" s="1"/>
  <c r="H183" i="2"/>
  <c r="G183" i="2"/>
  <c r="E183" i="2"/>
  <c r="H181" i="2"/>
  <c r="G181" i="2"/>
  <c r="E181" i="2"/>
  <c r="I181" i="2" s="1"/>
  <c r="H179" i="2"/>
  <c r="G179" i="2"/>
  <c r="E179" i="2"/>
  <c r="I175" i="2"/>
  <c r="H175" i="2"/>
  <c r="H173" i="2"/>
  <c r="G173" i="2"/>
  <c r="I173" i="2" s="1"/>
  <c r="E173" i="2"/>
  <c r="H172" i="2"/>
  <c r="G172" i="2"/>
  <c r="E172" i="2"/>
  <c r="E174" i="2" s="1"/>
  <c r="B43" i="3" s="1"/>
  <c r="I170" i="2"/>
  <c r="H170" i="2"/>
  <c r="I169" i="2"/>
  <c r="H169" i="2"/>
  <c r="H167" i="2"/>
  <c r="G167" i="2"/>
  <c r="E167" i="2"/>
  <c r="I167" i="2" s="1"/>
  <c r="H166" i="2"/>
  <c r="G166" i="2"/>
  <c r="E166" i="2"/>
  <c r="I166" i="2" s="1"/>
  <c r="H165" i="2"/>
  <c r="G165" i="2"/>
  <c r="G168" i="2" s="1"/>
  <c r="C42" i="3" s="1"/>
  <c r="E165" i="2"/>
  <c r="I163" i="2"/>
  <c r="H163" i="2"/>
  <c r="H161" i="2"/>
  <c r="H159" i="2"/>
  <c r="G159" i="2"/>
  <c r="I159" i="2" s="1"/>
  <c r="E159" i="2"/>
  <c r="H158" i="2"/>
  <c r="G158" i="2"/>
  <c r="E158" i="2"/>
  <c r="H157" i="2"/>
  <c r="G157" i="2"/>
  <c r="I157" i="2" s="1"/>
  <c r="E157" i="2"/>
  <c r="H155" i="2"/>
  <c r="G155" i="2"/>
  <c r="E155" i="2"/>
  <c r="H153" i="2"/>
  <c r="G153" i="2"/>
  <c r="E153" i="2"/>
  <c r="I151" i="2"/>
  <c r="H151" i="2"/>
  <c r="H149" i="2"/>
  <c r="G149" i="2"/>
  <c r="E149" i="2"/>
  <c r="I149" i="2" s="1"/>
  <c r="H148" i="2"/>
  <c r="G148" i="2"/>
  <c r="E148" i="2"/>
  <c r="I148" i="2" s="1"/>
  <c r="H147" i="2"/>
  <c r="G147" i="2"/>
  <c r="E147" i="2"/>
  <c r="I147" i="2" s="1"/>
  <c r="H146" i="2"/>
  <c r="G146" i="2"/>
  <c r="E146" i="2"/>
  <c r="H145" i="2"/>
  <c r="G145" i="2"/>
  <c r="E145" i="2"/>
  <c r="I145" i="2" s="1"/>
  <c r="H144" i="2"/>
  <c r="G144" i="2"/>
  <c r="E144" i="2"/>
  <c r="I144" i="2" s="1"/>
  <c r="H143" i="2"/>
  <c r="G143" i="2"/>
  <c r="E143" i="2"/>
  <c r="I143" i="2" s="1"/>
  <c r="H141" i="2"/>
  <c r="G141" i="2"/>
  <c r="E141" i="2"/>
  <c r="H140" i="2"/>
  <c r="G140" i="2"/>
  <c r="E140" i="2"/>
  <c r="I140" i="2" s="1"/>
  <c r="H139" i="2"/>
  <c r="G139" i="2"/>
  <c r="E139" i="2"/>
  <c r="I139" i="2" s="1"/>
  <c r="H138" i="2"/>
  <c r="G138" i="2"/>
  <c r="E138" i="2"/>
  <c r="I136" i="2"/>
  <c r="H136" i="2"/>
  <c r="H134" i="2"/>
  <c r="G134" i="2"/>
  <c r="E134" i="2"/>
  <c r="I134" i="2" s="1"/>
  <c r="H133" i="2"/>
  <c r="G133" i="2"/>
  <c r="E133" i="2"/>
  <c r="I133" i="2" s="1"/>
  <c r="H132" i="2"/>
  <c r="G132" i="2"/>
  <c r="E132" i="2"/>
  <c r="I132" i="2" s="1"/>
  <c r="H131" i="2"/>
  <c r="G131" i="2"/>
  <c r="E131" i="2"/>
  <c r="I131" i="2" s="1"/>
  <c r="H130" i="2"/>
  <c r="G130" i="2"/>
  <c r="E130" i="2"/>
  <c r="I130" i="2" s="1"/>
  <c r="H129" i="2"/>
  <c r="G129" i="2"/>
  <c r="E129" i="2"/>
  <c r="I129" i="2" s="1"/>
  <c r="H128" i="2"/>
  <c r="G128" i="2"/>
  <c r="E128" i="2"/>
  <c r="I128" i="2" s="1"/>
  <c r="H126" i="2"/>
  <c r="G126" i="2"/>
  <c r="E126" i="2"/>
  <c r="I126" i="2" s="1"/>
  <c r="H125" i="2"/>
  <c r="G125" i="2"/>
  <c r="E125" i="2"/>
  <c r="H124" i="2"/>
  <c r="G124" i="2"/>
  <c r="E124" i="2"/>
  <c r="H123" i="2"/>
  <c r="G123" i="2"/>
  <c r="I123" i="2" s="1"/>
  <c r="E123" i="2"/>
  <c r="H121" i="2"/>
  <c r="G121" i="2"/>
  <c r="E121" i="2"/>
  <c r="H120" i="2"/>
  <c r="G120" i="2"/>
  <c r="E120" i="2"/>
  <c r="H119" i="2"/>
  <c r="G119" i="2"/>
  <c r="E119" i="2"/>
  <c r="H118" i="2"/>
  <c r="G118" i="2"/>
  <c r="I118" i="2" s="1"/>
  <c r="E118" i="2"/>
  <c r="H117" i="2"/>
  <c r="G117" i="2"/>
  <c r="E117" i="2"/>
  <c r="I116" i="2"/>
  <c r="H116" i="2"/>
  <c r="H115" i="2"/>
  <c r="G115" i="2"/>
  <c r="I115" i="2" s="1"/>
  <c r="E115" i="2"/>
  <c r="H114" i="2"/>
  <c r="G114" i="2"/>
  <c r="E114" i="2"/>
  <c r="H113" i="2"/>
  <c r="G113" i="2"/>
  <c r="E113" i="2"/>
  <c r="H112" i="2"/>
  <c r="G112" i="2"/>
  <c r="E112" i="2"/>
  <c r="H111" i="2"/>
  <c r="G111" i="2"/>
  <c r="I111" i="2" s="1"/>
  <c r="E111" i="2"/>
  <c r="H110" i="2"/>
  <c r="G110" i="2"/>
  <c r="I110" i="2" s="1"/>
  <c r="E110" i="2"/>
  <c r="H109" i="2"/>
  <c r="G109" i="2"/>
  <c r="E109" i="2"/>
  <c r="I107" i="2"/>
  <c r="H107" i="2"/>
  <c r="H105" i="2"/>
  <c r="G105" i="2"/>
  <c r="E105" i="2"/>
  <c r="H104" i="2"/>
  <c r="G104" i="2"/>
  <c r="E104" i="2"/>
  <c r="I104" i="2" s="1"/>
  <c r="I103" i="2"/>
  <c r="H103" i="2"/>
  <c r="H102" i="2"/>
  <c r="G102" i="2"/>
  <c r="E102" i="2"/>
  <c r="H101" i="2"/>
  <c r="G101" i="2"/>
  <c r="E101" i="2"/>
  <c r="I101" i="2" s="1"/>
  <c r="H100" i="2"/>
  <c r="G100" i="2"/>
  <c r="E100" i="2"/>
  <c r="I100" i="2" s="1"/>
  <c r="I99" i="2"/>
  <c r="H99" i="2"/>
  <c r="H98" i="2"/>
  <c r="G98" i="2"/>
  <c r="E98" i="2"/>
  <c r="I98" i="2" s="1"/>
  <c r="H97" i="2"/>
  <c r="G97" i="2"/>
  <c r="E97" i="2"/>
  <c r="I97" i="2" s="1"/>
  <c r="H96" i="2"/>
  <c r="G96" i="2"/>
  <c r="E96" i="2"/>
  <c r="I94" i="2"/>
  <c r="H94" i="2"/>
  <c r="H92" i="2"/>
  <c r="G92" i="2"/>
  <c r="E92" i="2"/>
  <c r="I92" i="2" s="1"/>
  <c r="H90" i="2"/>
  <c r="G90" i="2"/>
  <c r="E90" i="2"/>
  <c r="I90" i="2" s="1"/>
  <c r="H88" i="2"/>
  <c r="G88" i="2"/>
  <c r="E88" i="2"/>
  <c r="I88" i="2" s="1"/>
  <c r="H86" i="2"/>
  <c r="G86" i="2"/>
  <c r="E86" i="2"/>
  <c r="I86" i="2" s="1"/>
  <c r="H85" i="2"/>
  <c r="G85" i="2"/>
  <c r="E85" i="2"/>
  <c r="I85" i="2" s="1"/>
  <c r="H84" i="2"/>
  <c r="G84" i="2"/>
  <c r="E84" i="2"/>
  <c r="I84" i="2" s="1"/>
  <c r="H83" i="2"/>
  <c r="G83" i="2"/>
  <c r="E83" i="2"/>
  <c r="I83" i="2" s="1"/>
  <c r="H82" i="2"/>
  <c r="G82" i="2"/>
  <c r="E82" i="2"/>
  <c r="I82" i="2" s="1"/>
  <c r="H81" i="2"/>
  <c r="G81" i="2"/>
  <c r="E81" i="2"/>
  <c r="I81" i="2" s="1"/>
  <c r="H80" i="2"/>
  <c r="G80" i="2"/>
  <c r="E80" i="2"/>
  <c r="I80" i="2" s="1"/>
  <c r="H78" i="2"/>
  <c r="G78" i="2"/>
  <c r="E78" i="2"/>
  <c r="I78" i="2" s="1"/>
  <c r="H77" i="2"/>
  <c r="G77" i="2"/>
  <c r="E77" i="2"/>
  <c r="I77" i="2" s="1"/>
  <c r="H76" i="2"/>
  <c r="G76" i="2"/>
  <c r="E76" i="2"/>
  <c r="I76" i="2" s="1"/>
  <c r="H75" i="2"/>
  <c r="G75" i="2"/>
  <c r="E75" i="2"/>
  <c r="I75" i="2" s="1"/>
  <c r="H74" i="2"/>
  <c r="G74" i="2"/>
  <c r="G93" i="2" s="1"/>
  <c r="C37" i="3" s="1"/>
  <c r="E74" i="2"/>
  <c r="J1" i="2" s="1"/>
  <c r="J2" i="2" s="1"/>
  <c r="E161" i="2" s="1"/>
  <c r="I161" i="2" s="1"/>
  <c r="I70" i="2"/>
  <c r="H70" i="2"/>
  <c r="I69" i="2"/>
  <c r="H69" i="2"/>
  <c r="H67" i="2"/>
  <c r="G67" i="2"/>
  <c r="E67" i="2"/>
  <c r="I67" i="2" s="1"/>
  <c r="I66" i="2"/>
  <c r="H66" i="2"/>
  <c r="I65" i="2"/>
  <c r="H65" i="2"/>
  <c r="I64" i="2"/>
  <c r="H64" i="2"/>
  <c r="I63" i="2"/>
  <c r="H63" i="2"/>
  <c r="I62" i="2"/>
  <c r="H62" i="2"/>
  <c r="I61" i="2"/>
  <c r="H61" i="2"/>
  <c r="I60" i="2"/>
  <c r="H60" i="2"/>
  <c r="H59" i="2"/>
  <c r="G59" i="2"/>
  <c r="E59" i="2"/>
  <c r="I59" i="2" s="1"/>
  <c r="H58" i="2"/>
  <c r="G58" i="2"/>
  <c r="E58" i="2"/>
  <c r="I58" i="2" s="1"/>
  <c r="H57" i="2"/>
  <c r="G57" i="2"/>
  <c r="E57" i="2"/>
  <c r="I57" i="2" s="1"/>
  <c r="H56" i="2"/>
  <c r="G56" i="2"/>
  <c r="G68" i="2" s="1"/>
  <c r="E56" i="2"/>
  <c r="I54" i="2"/>
  <c r="H54" i="2"/>
  <c r="H52" i="2"/>
  <c r="G52" i="2"/>
  <c r="E52" i="2"/>
  <c r="H51" i="2"/>
  <c r="G51" i="2"/>
  <c r="I51" i="2" s="1"/>
  <c r="E51" i="2"/>
  <c r="H50" i="2"/>
  <c r="G50" i="2"/>
  <c r="E50" i="2"/>
  <c r="H49" i="2"/>
  <c r="G49" i="2"/>
  <c r="E49" i="2"/>
  <c r="H48" i="2"/>
  <c r="G48" i="2"/>
  <c r="E48" i="2"/>
  <c r="I47" i="2"/>
  <c r="H47" i="2"/>
  <c r="G47" i="2"/>
  <c r="E47" i="2"/>
  <c r="I46" i="2"/>
  <c r="H46" i="2"/>
  <c r="G46" i="2"/>
  <c r="E46" i="2"/>
  <c r="I45" i="2"/>
  <c r="H45" i="2"/>
  <c r="G45" i="2"/>
  <c r="E45" i="2"/>
  <c r="I44" i="2"/>
  <c r="H44" i="2"/>
  <c r="G44" i="2"/>
  <c r="E44" i="2"/>
  <c r="I43" i="2"/>
  <c r="H43" i="2"/>
  <c r="G43" i="2"/>
  <c r="E43" i="2"/>
  <c r="I42" i="2"/>
  <c r="H42" i="2"/>
  <c r="G42" i="2"/>
  <c r="E42" i="2"/>
  <c r="I41" i="2"/>
  <c r="H41" i="2"/>
  <c r="G41" i="2"/>
  <c r="E41" i="2"/>
  <c r="I40" i="2"/>
  <c r="H40" i="2"/>
  <c r="G40" i="2"/>
  <c r="E40" i="2"/>
  <c r="I38" i="2"/>
  <c r="H38" i="2"/>
  <c r="H36" i="2"/>
  <c r="G36" i="2"/>
  <c r="E36" i="2"/>
  <c r="I36" i="2" s="1"/>
  <c r="H35" i="2"/>
  <c r="G35" i="2"/>
  <c r="E35" i="2"/>
  <c r="I35" i="2" s="1"/>
  <c r="H34" i="2"/>
  <c r="G34" i="2"/>
  <c r="E34" i="2"/>
  <c r="I34" i="2" s="1"/>
  <c r="H33" i="2"/>
  <c r="G33" i="2"/>
  <c r="E33" i="2"/>
  <c r="I33" i="2" s="1"/>
  <c r="H32" i="2"/>
  <c r="G32" i="2"/>
  <c r="E32" i="2"/>
  <c r="I32" i="2" s="1"/>
  <c r="H31" i="2"/>
  <c r="G31" i="2"/>
  <c r="E31" i="2"/>
  <c r="I31" i="2" s="1"/>
  <c r="H30" i="2"/>
  <c r="G30" i="2"/>
  <c r="E30" i="2"/>
  <c r="I30" i="2" s="1"/>
  <c r="H29" i="2"/>
  <c r="G29" i="2"/>
  <c r="E29" i="2"/>
  <c r="I29" i="2" s="1"/>
  <c r="H28" i="2"/>
  <c r="G28" i="2"/>
  <c r="E28" i="2"/>
  <c r="I28" i="2" s="1"/>
  <c r="H27" i="2"/>
  <c r="G27" i="2"/>
  <c r="E27" i="2"/>
  <c r="I27" i="2" s="1"/>
  <c r="H26" i="2"/>
  <c r="G26" i="2"/>
  <c r="E26" i="2"/>
  <c r="I26" i="2" s="1"/>
  <c r="H25" i="2"/>
  <c r="G25" i="2"/>
  <c r="E25" i="2"/>
  <c r="I25" i="2" s="1"/>
  <c r="H24" i="2"/>
  <c r="G24" i="2"/>
  <c r="E24" i="2"/>
  <c r="I24" i="2" s="1"/>
  <c r="H23" i="2"/>
  <c r="G23" i="2"/>
  <c r="E23" i="2"/>
  <c r="I23" i="2" s="1"/>
  <c r="H22" i="2"/>
  <c r="G22" i="2"/>
  <c r="G37" i="2" s="1"/>
  <c r="C33" i="3" s="1"/>
  <c r="E22" i="2"/>
  <c r="E37" i="2" s="1"/>
  <c r="B33" i="3" s="1"/>
  <c r="I20" i="2"/>
  <c r="H20" i="2"/>
  <c r="H18" i="2"/>
  <c r="G18" i="2"/>
  <c r="I18" i="2" s="1"/>
  <c r="E18" i="2"/>
  <c r="H17" i="2"/>
  <c r="G17" i="2"/>
  <c r="E17" i="2"/>
  <c r="H16" i="2"/>
  <c r="G16" i="2"/>
  <c r="E16" i="2"/>
  <c r="H15" i="2"/>
  <c r="G15" i="2"/>
  <c r="E15" i="2"/>
  <c r="H14" i="2"/>
  <c r="G14" i="2"/>
  <c r="I14" i="2" s="1"/>
  <c r="E14" i="2"/>
  <c r="H13" i="2"/>
  <c r="G13" i="2"/>
  <c r="E13" i="2"/>
  <c r="H12" i="2"/>
  <c r="G12" i="2"/>
  <c r="E12" i="2"/>
  <c r="H11" i="2"/>
  <c r="G11" i="2"/>
  <c r="E11" i="2"/>
  <c r="H10" i="2"/>
  <c r="G10" i="2"/>
  <c r="I10" i="2" s="1"/>
  <c r="E10" i="2"/>
  <c r="H9" i="2"/>
  <c r="G9" i="2"/>
  <c r="E9" i="2"/>
  <c r="H8" i="2"/>
  <c r="G8" i="2"/>
  <c r="E8" i="2"/>
  <c r="H7" i="2"/>
  <c r="G7" i="2"/>
  <c r="E7" i="2"/>
  <c r="H6" i="2"/>
  <c r="G6" i="2"/>
  <c r="I6" i="2" s="1"/>
  <c r="E6" i="2"/>
  <c r="H5" i="2"/>
  <c r="G5" i="2"/>
  <c r="E5" i="2"/>
  <c r="H4" i="2"/>
  <c r="G4" i="2"/>
  <c r="E4" i="2"/>
  <c r="H3" i="2"/>
  <c r="G3" i="2"/>
  <c r="E3" i="2"/>
  <c r="I3" i="2" s="1"/>
  <c r="I13" i="2" l="1"/>
  <c r="I50" i="2"/>
  <c r="G135" i="2"/>
  <c r="C39" i="3" s="1"/>
  <c r="I114" i="2"/>
  <c r="I117" i="2"/>
  <c r="I121" i="2"/>
  <c r="E160" i="2"/>
  <c r="B41" i="3" s="1"/>
  <c r="I155" i="2"/>
  <c r="I172" i="2"/>
  <c r="I174" i="2" s="1"/>
  <c r="E284" i="2"/>
  <c r="B44" i="3" s="1"/>
  <c r="I185" i="2"/>
  <c r="I190" i="2"/>
  <c r="I195" i="2"/>
  <c r="I200" i="2"/>
  <c r="I205" i="2"/>
  <c r="I209" i="2"/>
  <c r="E249" i="2"/>
  <c r="B47" i="3" s="1"/>
  <c r="I239" i="2"/>
  <c r="I244" i="2"/>
  <c r="I248" i="2"/>
  <c r="I255" i="2"/>
  <c r="I260" i="2"/>
  <c r="I264" i="2"/>
  <c r="G283" i="2"/>
  <c r="C49" i="3" s="1"/>
  <c r="I273" i="2"/>
  <c r="I278" i="2"/>
  <c r="I282" i="2"/>
  <c r="E135" i="2"/>
  <c r="B39" i="3" s="1"/>
  <c r="I5" i="2"/>
  <c r="I12" i="2"/>
  <c r="I16" i="2"/>
  <c r="E53" i="2"/>
  <c r="B34" i="3" s="1"/>
  <c r="I49" i="2"/>
  <c r="I113" i="2"/>
  <c r="I120" i="2"/>
  <c r="I125" i="2"/>
  <c r="E150" i="2"/>
  <c r="B40" i="3" s="1"/>
  <c r="I153" i="2"/>
  <c r="G213" i="2"/>
  <c r="C45" i="3" s="1"/>
  <c r="I216" i="2"/>
  <c r="I231" i="2" s="1"/>
  <c r="G249" i="2"/>
  <c r="C47" i="3" s="1"/>
  <c r="E266" i="2"/>
  <c r="B48" i="3" s="1"/>
  <c r="I9" i="2"/>
  <c r="I17" i="2"/>
  <c r="I4" i="2"/>
  <c r="I8" i="2"/>
  <c r="I19" i="2" s="1"/>
  <c r="E106" i="2"/>
  <c r="B38" i="3" s="1"/>
  <c r="I7" i="2"/>
  <c r="I11" i="2"/>
  <c r="I15" i="2"/>
  <c r="I22" i="2"/>
  <c r="I37" i="2" s="1"/>
  <c r="I48" i="2"/>
  <c r="I53" i="2" s="1"/>
  <c r="I52" i="2"/>
  <c r="I74" i="2"/>
  <c r="I93" i="2" s="1"/>
  <c r="G106" i="2"/>
  <c r="C38" i="3" s="1"/>
  <c r="I102" i="2"/>
  <c r="I105" i="2"/>
  <c r="I112" i="2"/>
  <c r="I119" i="2"/>
  <c r="I124" i="2"/>
  <c r="G150" i="2"/>
  <c r="C40" i="3" s="1"/>
  <c r="I141" i="2"/>
  <c r="I146" i="2"/>
  <c r="I158" i="2"/>
  <c r="I165" i="2"/>
  <c r="I168" i="2" s="1"/>
  <c r="I183" i="2"/>
  <c r="I188" i="2"/>
  <c r="I193" i="2"/>
  <c r="I198" i="2"/>
  <c r="I202" i="2"/>
  <c r="I207" i="2"/>
  <c r="I211" i="2"/>
  <c r="I237" i="2"/>
  <c r="I242" i="2"/>
  <c r="I246" i="2"/>
  <c r="I252" i="2"/>
  <c r="I257" i="2"/>
  <c r="I262" i="2"/>
  <c r="I271" i="2"/>
  <c r="I276" i="2"/>
  <c r="I280" i="2"/>
  <c r="I283" i="2"/>
  <c r="G19" i="2"/>
  <c r="C32" i="3" s="1"/>
  <c r="I56" i="2"/>
  <c r="I68" i="2" s="1"/>
  <c r="E68" i="2"/>
  <c r="I160" i="2"/>
  <c r="G53" i="2"/>
  <c r="C34" i="3" s="1"/>
  <c r="C35" i="3"/>
  <c r="G160" i="2"/>
  <c r="C41" i="3" s="1"/>
  <c r="E162" i="2"/>
  <c r="E168" i="2"/>
  <c r="B42" i="3" s="1"/>
  <c r="G174" i="2"/>
  <c r="C43" i="3" s="1"/>
  <c r="E213" i="2"/>
  <c r="B45" i="3" s="1"/>
  <c r="G266" i="2"/>
  <c r="C48" i="3" s="1"/>
  <c r="E283" i="2"/>
  <c r="B49" i="3" s="1"/>
  <c r="G284" i="2"/>
  <c r="C44" i="3" s="1"/>
  <c r="E93" i="2"/>
  <c r="B37" i="3" s="1"/>
  <c r="I96" i="2"/>
  <c r="I106" i="2" s="1"/>
  <c r="I138" i="2"/>
  <c r="G162" i="2"/>
  <c r="C36" i="3" s="1"/>
  <c r="I234" i="2"/>
  <c r="I249" i="2" s="1"/>
  <c r="I109" i="2"/>
  <c r="I135" i="2" s="1"/>
  <c r="I179" i="2"/>
  <c r="E19" i="2"/>
  <c r="B32" i="3" s="1"/>
  <c r="I150" i="2" l="1"/>
  <c r="I266" i="2"/>
  <c r="C5" i="3"/>
  <c r="B36" i="3"/>
  <c r="C6" i="3"/>
  <c r="I213" i="2"/>
  <c r="I284" i="2"/>
  <c r="B35" i="3"/>
  <c r="B3" i="3"/>
  <c r="I162" i="2"/>
  <c r="C4" i="3" l="1"/>
  <c r="C7" i="3" s="1"/>
  <c r="B4" i="3"/>
  <c r="C8" i="3"/>
  <c r="B7" i="3" l="1"/>
  <c r="C12" i="3"/>
  <c r="C15" i="3" l="1"/>
  <c r="B12" i="3"/>
  <c r="C20" i="3"/>
  <c r="C19" i="3"/>
  <c r="C21" i="3" l="1"/>
  <c r="C14" i="3"/>
  <c r="C13" i="3"/>
  <c r="C16" i="3" l="1"/>
  <c r="C22" i="3"/>
  <c r="C24" i="3" s="1"/>
  <c r="C29" i="3" l="1"/>
  <c r="C30" i="3"/>
  <c r="B25" i="3"/>
  <c r="C25" i="3" s="1"/>
  <c r="C27" i="3" s="1"/>
</calcChain>
</file>

<file path=xl/sharedStrings.xml><?xml version="1.0" encoding="utf-8"?>
<sst xmlns="http://schemas.openxmlformats.org/spreadsheetml/2006/main" count="694" uniqueCount="296">
  <si>
    <t>Název</t>
  </si>
  <si>
    <t>Hodnota</t>
  </si>
  <si>
    <t>Nadpis rekapitulace</t>
  </si>
  <si>
    <t>Seznam prací a dodávek elektrotechnických zařízení</t>
  </si>
  <si>
    <t>Akce</t>
  </si>
  <si>
    <t>Karlovy Vary, ZŠ Truhlářská, budova Školní 9A
odborné učebny</t>
  </si>
  <si>
    <t>Projekt</t>
  </si>
  <si>
    <t xml:space="preserve">Silnoproudá a slaboproudá zařízení
</t>
  </si>
  <si>
    <t>Investor</t>
  </si>
  <si>
    <t>Město Karlovy Vary</t>
  </si>
  <si>
    <t>Z. č.</t>
  </si>
  <si>
    <t>8774-25</t>
  </si>
  <si>
    <t>A. č.</t>
  </si>
  <si>
    <t/>
  </si>
  <si>
    <t>Smlouva</t>
  </si>
  <si>
    <t>Vypracoval</t>
  </si>
  <si>
    <t>Ing. F. Kolář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</si>
  <si>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</si>
  <si>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</si>
  <si>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</si>
  <si>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</si>
  <si>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</si>
  <si>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</si>
  <si>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</si>
  <si>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</si>
  <si>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</si>
  <si>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</si>
  <si>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</si>
  <si>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</si>
  <si>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</si>
  <si>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</si>
  <si>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</si>
  <si>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</si>
  <si>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</si>
  <si>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</si>
  <si>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</si>
  <si>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</si>
  <si>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</si>
  <si>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</si>
  <si>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</si>
  <si>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</si>
  <si>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</si>
  <si>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</si>
  <si>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</si>
  <si>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</si>
  <si>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</si>
  <si>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</si>
  <si>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</si>
  <si>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</si>
  <si>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</si>
  <si>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</si>
  <si>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</si>
  <si>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</si>
  <si>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</si>
  <si>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</si>
  <si>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</si>
  <si>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Specifikace dodávky, úprava stáv. RK</t>
  </si>
  <si>
    <t>PLHT-B80/3 Jistič PLHT, char B, 3-pólový, Icn=20kA, In=80A</t>
  </si>
  <si>
    <t>ks</t>
  </si>
  <si>
    <t>PL7-B32/3 Jistič PL7, char B, 3-pólový, Icn=10kA, In=32A</t>
  </si>
  <si>
    <t>PL7-C20/3 Jistič PL7, char C, 3-pólový, Icn=10kA, In=20A</t>
  </si>
  <si>
    <t>PL7-C6/1 Jistič PL7, char C, 1-pólový, Icn=10kA, In=6A</t>
  </si>
  <si>
    <t>PL7-C10/1 Jistič PL7, char C, 1-pólový, Icn=10kA, In=10A</t>
  </si>
  <si>
    <t>Z-GV-10/3P-3TE Propojovací lišta 1m, 3-pól, In=63A, 10mm2</t>
  </si>
  <si>
    <t>Z-AK-10/2+3P Koncový kryt k propoj liště 63A, 3-pól</t>
  </si>
  <si>
    <t>563 201 Ekvipotenciální přípojnice K12  10x2,5-95mm + 30x4 mm</t>
  </si>
  <si>
    <t>RSA 2,5A Řadová svornice</t>
  </si>
  <si>
    <t>RSA 6 Řadová svornice</t>
  </si>
  <si>
    <t>RSA 10 A Řadová svornice</t>
  </si>
  <si>
    <t>RSA 70 A Řadová svornice</t>
  </si>
  <si>
    <t>demontáž stáv. jističů a přístrojů</t>
  </si>
  <si>
    <t>kpl</t>
  </si>
  <si>
    <t>propojovací vodiče mezi přístroji a svorkami</t>
  </si>
  <si>
    <t>zámečnické úpravy stáv. konstrukcí</t>
  </si>
  <si>
    <t>nový nátěř dveří</t>
  </si>
  <si>
    <t>Specifikace dodávky, úprava stáv. RK  - celkem</t>
  </si>
  <si>
    <t>Specifikace dodávky, rozvaděč RK1</t>
  </si>
  <si>
    <t>BF-U-4/96-C Rozvodnice Xboard, POD omítku, bílé dveře, N/PE svork</t>
  </si>
  <si>
    <t>IS-40/3 Hlavní vypínač, 3-pól, In=40A</t>
  </si>
  <si>
    <t>SPCT2-/280/4 Svodič přepětí třídy C, modulový, 4pól, s lištou</t>
  </si>
  <si>
    <t>PL7-C2/1 Jistič PL7, char C, 1-pólový, Icn=10kA, In=2A</t>
  </si>
  <si>
    <t>PL7-B4/1-HS Jistič pomocných obvodů, char.B, 1-pól, Icn=10kA, In=4A</t>
  </si>
  <si>
    <t>PL7-B16/1 Jistič PL7, char B, 1-pólový, Icn=10kA, In=16A</t>
  </si>
  <si>
    <t>PF7-40/4/003 Chránič Ir=250A, typ AC, 4-pól, Idn=0.03A, In=40A</t>
  </si>
  <si>
    <t>Z-FAM Vypínací modul pro chrániče PF6,PF7,PHF7-4p</t>
  </si>
  <si>
    <t>Z-SCH230/25-40 Instalační stykač, 230V~, 25A, 4zap. kont.</t>
  </si>
  <si>
    <t>N-KS 12P Rozbočovací můstky pro N vodiče (12 vodičů)</t>
  </si>
  <si>
    <t>RSA 16 A Řadová svornice</t>
  </si>
  <si>
    <t>Specifikace dodávky, rozvaděč RK1 - celkem</t>
  </si>
  <si>
    <t>Specifikace dodávky, rozvaděč RK2</t>
  </si>
  <si>
    <t>PL7-B16/3 Jistič PL7, char B, 3-pólový, Icn=10kA, In=16A</t>
  </si>
  <si>
    <t>PF7-25/4/003 Chránič Ir=250A, typ AC, 4-pól, Idn=0.03A, In=25A</t>
  </si>
  <si>
    <t>Specifikace dodávky, rozvaděč RK2 - celkem</t>
  </si>
  <si>
    <t>Dodávky</t>
  </si>
  <si>
    <t>rozvaděč RK</t>
  </si>
  <si>
    <t>rozvaděč RK1</t>
  </si>
  <si>
    <t>rozvaděč RK2</t>
  </si>
  <si>
    <t>zesilovač indukční smyčky WPI450</t>
  </si>
  <si>
    <t>mikrofon Shure SM58 - 5ks</t>
  </si>
  <si>
    <t>aktivní repro RCF ART-745-A - 2ks</t>
  </si>
  <si>
    <t>Konig &amp; Meyer 21459 - 1sada</t>
  </si>
  <si>
    <t>Konig &amp; Meyer 210/8 - 5ks</t>
  </si>
  <si>
    <t>Adam Hall kabel XLR F-XLR M 6m - 2ks</t>
  </si>
  <si>
    <t>Adam Hall kabel XLR F-XLR M 10m - 5ks</t>
  </si>
  <si>
    <t>mix. pult+ Allen &amp; Heath Qu-16 Chrome - 1ks</t>
  </si>
  <si>
    <t>cenová nabídka - w.w.w.profi-dj.cz ze dne 06.09.2017</t>
  </si>
  <si>
    <t>sada</t>
  </si>
  <si>
    <t>Dodávky - celkem</t>
  </si>
  <si>
    <t>Elektromontáže</t>
  </si>
  <si>
    <t>Kabeláže</t>
  </si>
  <si>
    <t>KABEL SE SNÍŽENOU HOŘLAVOSTÍ, S FUNKČNÍ SCHOPNOSTÍ PŘI POŽÁRU P60-R,  TŘÍDA REAKCE NA OHEŇ - B2 ca, s1, d0</t>
  </si>
  <si>
    <t>1-CXKH-V-O  3x1.5 mm2 , pevně</t>
  </si>
  <si>
    <t>m</t>
  </si>
  <si>
    <t>1-CXKH-V-J 3x1.5 mm2 , pevně</t>
  </si>
  <si>
    <t>1-CXKH-V-J 3x2.5 mm2 , pevně</t>
  </si>
  <si>
    <t>1-CXKH-V-J 5x6 mm2 , pevně</t>
  </si>
  <si>
    <t>1-CHAH-V- 1x16 mm2 žzel, pevně</t>
  </si>
  <si>
    <t>KABEL SILOVÝ,IZOLACE PVC</t>
  </si>
  <si>
    <t>CYKY-O 2x1.5 , pevně</t>
  </si>
  <si>
    <t>CYKY-O 3x1.5 , pevně</t>
  </si>
  <si>
    <t>CYKY-J 3x1.5 , pevně</t>
  </si>
  <si>
    <t>CYKY-O 5x1.5 , pevně</t>
  </si>
  <si>
    <t>CYKY-O 12x1.5 , pevně</t>
  </si>
  <si>
    <t>CYKY-J 3x2.5 , pevně</t>
  </si>
  <si>
    <t>CYKY-J 5x2.5 , pevně</t>
  </si>
  <si>
    <t>ŠŇŮRA PVC (CYSY)</t>
  </si>
  <si>
    <t>H05VV-F-G 5x1.5 mm2 , pevně</t>
  </si>
  <si>
    <t>VODIČ JEDNOŽILOVÝ (CY)</t>
  </si>
  <si>
    <t>H07V-U 16  mm2 , pevně</t>
  </si>
  <si>
    <t>Přepojování kabelů nepodchycených PD</t>
  </si>
  <si>
    <t>kabel CYKY do 5x2,5 (materiál, montáž, stavební výpomoce - odhad 50m)</t>
  </si>
  <si>
    <t>Kabeláže - celkem</t>
  </si>
  <si>
    <t>Svítidla</t>
  </si>
  <si>
    <t>A -KSC236EP</t>
  </si>
  <si>
    <t>B- SLIM136ASEP</t>
  </si>
  <si>
    <t>C - V3236EP</t>
  </si>
  <si>
    <t>D -  BRSB4KO300V1/ND, IP40</t>
  </si>
  <si>
    <t>E -  BRSB4KO300V1/ND, IP44</t>
  </si>
  <si>
    <t>F- divadelní reflektor FHR500 A04A, Art Lighting International</t>
  </si>
  <si>
    <t>NA- OZN/LV2R/1W/E/1/SE/X/WH, stropní LED nouzové sv. optika corridor, 130lm, 30000hod., Ra80, 1W, IP41</t>
  </si>
  <si>
    <t>NB- OZN/LV2U/1W/E/1/SE/X/WH, stropní LED nouzové sv. optika open space, 125lm, 30000hod., Ra80, 1W, IP41</t>
  </si>
  <si>
    <t>lampa A1/244, 230V 500W, GY9.5 (GE Lighting)</t>
  </si>
  <si>
    <t>Svítidla - celkem</t>
  </si>
  <si>
    <t>Přístroje</t>
  </si>
  <si>
    <t>3559-A01345 Přístroj spínače jednopólového (bezšroubové svorky); řazení 1, 1So (do hořlavých podkladů B až F)</t>
  </si>
  <si>
    <t>3559-A05345 Přístroj přepínače sériového (bezšroubové svorky); řazení 5 (do hořlavých podkladů B až F)</t>
  </si>
  <si>
    <t>3559-A06345 Přístroj přepínače střídavého (bezšroubové svorky); řazení 6, 6So (do hořlavých podkladů B až F)</t>
  </si>
  <si>
    <t>3559-A89345 Přístroj spínače žaluziového, jednopólového kolébkového; řazení 1+1 s blokováním (do hořlavých podkladů B až F)</t>
  </si>
  <si>
    <t>416RS6 Zásuvka průmyslová, nástěnná montáž; řazení 3P+N+PE; b. IP 44, 16 A</t>
  </si>
  <si>
    <t>SPÍNAČ, PŘEPÍNAČ KOMPLETNÍ, TANGO IP 44</t>
  </si>
  <si>
    <t>OSTATNÍ</t>
  </si>
  <si>
    <t>KEM 316U Y/R Bezpečnostní 3-pólový odpínač 16A v krytu, IP66, polykarbonát</t>
  </si>
  <si>
    <t>XALK188E Ovládač nouzového zastavení ve skříni, s okamž. aret., 1Z +1V -rudé</t>
  </si>
  <si>
    <t>M22-DDL-GR-X1/X0/K11/230-W Dvojité tlačítko se světelnou signalizací LED, kontakty 1Z 1V</t>
  </si>
  <si>
    <t>M22-PVT Ovládací hlavice nouzového zastavení, otočná, bez prosvětlení, červená</t>
  </si>
  <si>
    <t>M22-KC10 Kontaktní prvek, šroubové svorky, zadní upevnění, 1Z</t>
  </si>
  <si>
    <t>M22-KC01 Kontaktní prvek, šroubové svorky, zadní upevnění, 1V</t>
  </si>
  <si>
    <t>M22-XAK-CZ99 Označ štítek nouzového zastavení, IP66, prům=90, CZ</t>
  </si>
  <si>
    <t>Přístroje - celkem</t>
  </si>
  <si>
    <t>kabelové trasy, úložný materiál</t>
  </si>
  <si>
    <t>KO 125 KRABICE ODBOČNÁ</t>
  </si>
  <si>
    <t>KPR 68 krabice univezální, hluboká pod om.</t>
  </si>
  <si>
    <t>8112 KRABICE, IP54</t>
  </si>
  <si>
    <t>2325/LPE-1 TRUBKA OHEBNÁ EN LPE 320N</t>
  </si>
  <si>
    <t>PARAPETNÍ ŽLAB NA STŮL</t>
  </si>
  <si>
    <t>kabelový žlab EKE 140x60</t>
  </si>
  <si>
    <t>KP EKE KRABICE DO KANÁLU</t>
  </si>
  <si>
    <t>8560-11 PODLOŽKA PŘÍSTROJOVÁ  PRO EKE 140X60 JEDNONÁSOBNÁ</t>
  </si>
  <si>
    <t>REKE 140 ROZPĚRKA EKE 140X60</t>
  </si>
  <si>
    <t>SK 40X33 STÍNÍCÍ KANÁL</t>
  </si>
  <si>
    <t>kryt koncový 8561</t>
  </si>
  <si>
    <t>PROPOJOVACÍ LANKO STÍNĚNÍ KANÁLU PLKS</t>
  </si>
  <si>
    <t>kabelové trasy, úložný materiál - celkem</t>
  </si>
  <si>
    <t>Ostatní elektromontážní práce a materiál</t>
  </si>
  <si>
    <t>stavební sádra</t>
  </si>
  <si>
    <t>kg</t>
  </si>
  <si>
    <t>Montáž rozváděčů litinových, hliníkových nebo plastových sestavy hmotnosti</t>
  </si>
  <si>
    <t xml:space="preserve"> přes 50 do 100kg</t>
  </si>
  <si>
    <t>Ukončení vodičů izolovaných s označením a zapojením v rozváděči nebo na přístroji</t>
  </si>
  <si>
    <t xml:space="preserve"> do 2,5 mm2</t>
  </si>
  <si>
    <t xml:space="preserve"> 10 mm2</t>
  </si>
  <si>
    <t xml:space="preserve"> 16 mm2</t>
  </si>
  <si>
    <t>Ostatní elektromontážní práce a materiál - celkem</t>
  </si>
  <si>
    <t>Podružný materiál</t>
  </si>
  <si>
    <t>Elektromontáže - celkem</t>
  </si>
  <si>
    <t>Ostatní práce HZS</t>
  </si>
  <si>
    <t>demontážní práce</t>
  </si>
  <si>
    <t>zaučení obsluhy</t>
  </si>
  <si>
    <t>výchozí revize elektro</t>
  </si>
  <si>
    <t>Ostatní práce HZS - celkem</t>
  </si>
  <si>
    <t>Stavební výpomoce</t>
  </si>
  <si>
    <t>průrazy, drážkování, zához rýh, přesun hmot, odvoz suti na skládku (40% z  montáží)</t>
  </si>
  <si>
    <t>drážka ve zdi otvor pro ko125, řezání spáry v betonové podlaze, drážkování, následné zahození drážky pro indukční smyčku</t>
  </si>
  <si>
    <t>Stavební výpomoce - celkem</t>
  </si>
  <si>
    <t>Slaboproudy</t>
  </si>
  <si>
    <t>Strukturovaná kabeláž</t>
  </si>
  <si>
    <t>technologie- telefony, Rack</t>
  </si>
  <si>
    <t>parametrizace</t>
  </si>
  <si>
    <t>technologie- DATA, Rack</t>
  </si>
  <si>
    <t>Patch kabel CAT5 UTP délky dle potřeby</t>
  </si>
  <si>
    <t>Zásuvka datová 2xRJ-45 cat 5e - kompletní sestava</t>
  </si>
  <si>
    <t>5014A-A100 B Kryt zásuvky komunikační s popis. polem</t>
  </si>
  <si>
    <t>3901A-B10 B Rámeček pro elektroinstalační přístroje, jednonásobný</t>
  </si>
  <si>
    <t>5014A-B1018 Maska nosná s 2 otvory</t>
  </si>
  <si>
    <t>SXKJ-5-UTP-BK-SA keystone CAT5 UTP RJ45 černý samořezný</t>
  </si>
  <si>
    <t>Zásuvka datová 1xRJ-45 cat 5e - kompletní sestava</t>
  </si>
  <si>
    <t>5014A-B1017 Maska nosná s 2 otvory</t>
  </si>
  <si>
    <t>Zásuvka HDMI - kompletní sestava</t>
  </si>
  <si>
    <t>0230-0-00432 zásuvka komunikační</t>
  </si>
  <si>
    <t>5014A-A00040 B kryk komunikační zásuvky přímě</t>
  </si>
  <si>
    <t>3901A-B20 B Rámeček pro elektroinstalační přístroje, jednonásobný</t>
  </si>
  <si>
    <t>Trasy</t>
  </si>
  <si>
    <t>KT 250 SKŘÍŇ ROZVODNÁ</t>
  </si>
  <si>
    <t>trubka ohebná d=16</t>
  </si>
  <si>
    <t>trubka ohebná d=32</t>
  </si>
  <si>
    <t>1436/1 TRUBKA OHEBNÁ - MONOFLEX</t>
  </si>
  <si>
    <t>CY 1 , volně</t>
  </si>
  <si>
    <t>kabel datový UTP Cat.5E 4x2xAWG24, LS0H</t>
  </si>
  <si>
    <t>Ostatní</t>
  </si>
  <si>
    <t>Pomocné stavební práce (průrazy, drážkování, zaomítnutí rýh, atd.)</t>
  </si>
  <si>
    <t>Dokumentace skutečného stavu</t>
  </si>
  <si>
    <t>Oživení a konfigurace systému</t>
  </si>
  <si>
    <t>Certifikační měřící protokoly</t>
  </si>
  <si>
    <t>Drobný a nespecifikovaný (podpěry na hl. trasu v podhledu</t>
  </si>
  <si>
    <t>Režie a příprava zakázky</t>
  </si>
  <si>
    <t>Dopravné a skladné</t>
  </si>
  <si>
    <t>Zaškolení obsluhy</t>
  </si>
  <si>
    <t>Strukturovaná kabeláž - celkem</t>
  </si>
  <si>
    <t>Domácí telefon</t>
  </si>
  <si>
    <t>nástěnný telefon</t>
  </si>
  <si>
    <t>napojení na stáv rozvody (DT v multimediální místnosti</t>
  </si>
  <si>
    <t>SYKFY 5x2x0.5 , pevně</t>
  </si>
  <si>
    <t>Domácí telefon - celkem</t>
  </si>
  <si>
    <t>Monitorování vstupu</t>
  </si>
  <si>
    <t>aktivní rozbočovač videosignálu</t>
  </si>
  <si>
    <t>LCD monitor včetně nástěnného držáku</t>
  </si>
  <si>
    <t>kabel koaxiální 75 ohm</t>
  </si>
  <si>
    <t>Monitorování vstupu - celkem</t>
  </si>
  <si>
    <t>Přesný čas</t>
  </si>
  <si>
    <t>analogové podružné nástěnné hodiny, 24-60V, IP20</t>
  </si>
  <si>
    <t>CYKY-O 2x2.5 , pevně</t>
  </si>
  <si>
    <t>Přesný čas - celkem</t>
  </si>
  <si>
    <t>Školní rozhlas</t>
  </si>
  <si>
    <t>reproduktor nástěnný</t>
  </si>
  <si>
    <t>Školní rozhlas - celkem</t>
  </si>
  <si>
    <t>Slaboproudy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</si>
  <si>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</si>
  <si>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</si>
  <si>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</si>
  <si>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</si>
  <si>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</si>
  <si>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</si>
  <si>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</si>
  <si>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</si>
  <si>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</si>
  <si>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</si>
  <si>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</si>
  <si>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</si>
  <si>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</si>
  <si>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</si>
  <si>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</si>
  <si>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</si>
  <si>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</si>
  <si>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</si>
  <si>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</si>
  <si>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</si>
  <si>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</si>
  <si>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</si>
  <si>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</si>
  <si>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</si>
  <si>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</si>
  <si>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</si>
  <si>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</si>
  <si>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</si>
  <si>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  Kabeláže</t>
  </si>
  <si>
    <t xml:space="preserve">    Svítidla</t>
  </si>
  <si>
    <t xml:space="preserve">    Přístroje</t>
  </si>
  <si>
    <t xml:space="preserve">    kabelové trasy, úložný materiál</t>
  </si>
  <si>
    <t xml:space="preserve">    Ostatní elektromontážní práce a materiál</t>
  </si>
  <si>
    <t xml:space="preserve">  Strukturovaná kabeláž</t>
  </si>
  <si>
    <t xml:space="preserve">  Domácí telefon</t>
  </si>
  <si>
    <t xml:space="preserve">  Monitorování vstupu</t>
  </si>
  <si>
    <t xml:space="preserve">  Přesný čas</t>
  </si>
  <si>
    <t xml:space="preserve">  Školní rozhlas</t>
  </si>
  <si>
    <t xml:space="preserve">zářivka L 36W/840 FLH1                     </t>
  </si>
  <si>
    <t>5513A-C02357 B Zásuvka dvojnásobná (bezšroubové svorky), s ochrannými kolíky, s natočenou dutinou, s clonkami; řazení 2x(2P+PE);  b. bílá</t>
  </si>
  <si>
    <t>5593A-C02357 B Zásuvka dvojnásobná (bezšroubové svorky), s ochrannými kolíky, s natočenou dutinou, s clonkami, s ochranou před přepětím, optická signalizace poruchy; řazení 2x(2P+PE); b. bílá</t>
  </si>
  <si>
    <t>3901A-B10 B Rámeček pro elektroinstalační přístroje, jednonásobný;  ; b. bílá</t>
  </si>
  <si>
    <t>3901A-B20 B Rámeček pro elektroinstalační přístroje, dvojnásobný vodorovný;  ; b. bílá</t>
  </si>
  <si>
    <t>3558A-A651 B Kryt spínače kolébkového;  ; b. bílá</t>
  </si>
  <si>
    <t>3558A-A652 B Kryt spínače kolébkového, dělený;  ; b. bílá</t>
  </si>
  <si>
    <t>3558A-A662 B Kryt spínače žaluziového kolébkového, dělený, s potiskem;  ; b. bílá</t>
  </si>
  <si>
    <t>3558A-06940 B Přepínač střídavý IP 44, zapuštěná montáž; řazení 6 (1);  ; b. bílá</t>
  </si>
  <si>
    <t>3558A-05940 B Přepínač sériový IP 44, zapuštěná montáž; řazení 5;  ; b. bílá</t>
  </si>
  <si>
    <t>5518A-2999 B Zásuvka jednonásobná IP 44, s ochranným kolíkem, s clonkami, s víčkem; řazení 2P+PE;  ; b. bílá</t>
  </si>
  <si>
    <t>5598A-2999B Zásuvka jednonásobná IP 44, s ochranným kolíkem, s víčkem, s clonkami, s ochranou před přepětím; řazení 2P+PE;  ; b. bílá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</si>
</sst>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脀煑㡐¶☸¨_x0008_"/>
      <charset val="238"/>
    </font>
    <font>
      <b/>
      <sz val="11"/>
      <color rgb="FF000000"/>
      <name val="敓潧⁥䥕脀煑㡐¶☸¨_x0008_"/>
      <charset val="238"/>
    </font>
    <font>
      <b/>
      <sz val="10"/>
      <color rgb="FF000000"/>
      <name val="敓潧⁥䥕脀煑㡐¶☸¨_x0008_"/>
      <charset val="238"/>
    </font>
    <font>
      <b/>
      <sz val="9"/>
      <color rgb="FF000000"/>
      <name val="敓潧⁥䥕脀煑㡐¶☸¨_x0008_"/>
      <charset val="238"/>
    </font>
    <font>
      <i/>
      <sz val="10"/>
      <color rgb="FF000000"/>
      <name val="敓潧⁥䥕脀煑㡐¶☸¨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246</v>
      </c>
      <c r="C1" s="12" t="s">
        <v>247</v>
      </c>
      <c r="D1" s="3"/>
    </row>
    <row r="2" spans="1:4">
      <c r="A2" s="6" t="s">
        <v>248</v>
      </c>
      <c r="B2" s="18"/>
      <c r="C2" s="18"/>
      <c r="D2" s="3"/>
    </row>
    <row r="3" spans="1:4">
      <c r="A3" s="7" t="s">
        <v>249</v>
      </c>
      <c r="B3" s="14">
        <f>(Rozpočet!E68)</f>
        <v>0</v>
      </c>
      <c r="C3" s="14"/>
      <c r="D3" s="3"/>
    </row>
    <row r="4" spans="1:4">
      <c r="A4" s="7" t="s">
        <v>250</v>
      </c>
      <c r="B4" s="14">
        <f>B3 * Parametry!B16 / 100</f>
        <v>0</v>
      </c>
      <c r="C4" s="14">
        <f>B3 * Parametry!B17 / 100</f>
        <v>0</v>
      </c>
      <c r="D4" s="3"/>
    </row>
    <row r="5" spans="1:4">
      <c r="A5" s="7" t="s">
        <v>251</v>
      </c>
      <c r="B5" s="14"/>
      <c r="C5" s="14">
        <f>(Rozpočet!E162+Rozpočet!E168+Rozpočet!E174) + (Rozpočet!E284)</f>
        <v>0</v>
      </c>
      <c r="D5" s="3"/>
    </row>
    <row r="6" spans="1:4">
      <c r="A6" s="7" t="s">
        <v>252</v>
      </c>
      <c r="B6" s="14"/>
      <c r="C6" s="14">
        <f>(Rozpočet!G68) + (Rozpočet!G162+Rozpočet!G168+Rozpočet!G174) + (Rozpočet!G284)</f>
        <v>0</v>
      </c>
      <c r="D6" s="3"/>
    </row>
    <row r="7" spans="1:4">
      <c r="A7" s="8" t="s">
        <v>253</v>
      </c>
      <c r="B7" s="15">
        <f>B3 + B4</f>
        <v>0</v>
      </c>
      <c r="C7" s="15">
        <f>C3 + C4 + C5 + C6</f>
        <v>0</v>
      </c>
      <c r="D7" s="3"/>
    </row>
    <row r="8" spans="1:4">
      <c r="A8" s="7" t="s">
        <v>254</v>
      </c>
      <c r="B8" s="14"/>
      <c r="C8" s="14">
        <f>(C5 + C6) * Parametry!B18 / 100</f>
        <v>0</v>
      </c>
      <c r="D8" s="3"/>
    </row>
    <row r="9" spans="1:4">
      <c r="A9" s="7" t="s">
        <v>255</v>
      </c>
      <c r="B9" s="14"/>
      <c r="C9" s="14">
        <f>0 + 0</f>
        <v>0</v>
      </c>
      <c r="D9" s="3"/>
    </row>
    <row r="10" spans="1:4">
      <c r="A10" s="7" t="s">
        <v>256</v>
      </c>
      <c r="B10" s="14"/>
      <c r="C10" s="14">
        <f>0 + 0</f>
        <v>0</v>
      </c>
      <c r="D10" s="3"/>
    </row>
    <row r="11" spans="1:4">
      <c r="A11" s="7" t="s">
        <v>257</v>
      </c>
      <c r="B11" s="14"/>
      <c r="C11" s="14">
        <f>(C9 + C10) * Parametry!B19 / 100</f>
        <v>0</v>
      </c>
      <c r="D11" s="3"/>
    </row>
    <row r="12" spans="1:4">
      <c r="A12" s="8" t="s">
        <v>258</v>
      </c>
      <c r="B12" s="15">
        <f>B7</f>
        <v>0</v>
      </c>
      <c r="C12" s="15">
        <f>C7 + C8 + C9 + C10 + C11</f>
        <v>0</v>
      </c>
      <c r="D12" s="3"/>
    </row>
    <row r="13" spans="1:4">
      <c r="A13" s="7" t="s">
        <v>259</v>
      </c>
      <c r="B13" s="14"/>
      <c r="C13" s="14">
        <f>(B12 + C12) * Parametry!B20 / 100</f>
        <v>0</v>
      </c>
      <c r="D13" s="3"/>
    </row>
    <row r="14" spans="1:4">
      <c r="A14" s="7" t="s">
        <v>260</v>
      </c>
      <c r="B14" s="14"/>
      <c r="C14" s="14">
        <f>(B12 + C12) * Parametry!B21 / 100</f>
        <v>0</v>
      </c>
      <c r="D14" s="3"/>
    </row>
    <row r="15" spans="1:4">
      <c r="A15" s="7" t="s">
        <v>261</v>
      </c>
      <c r="B15" s="14"/>
      <c r="C15" s="14">
        <f>(B7 + C7) * Parametry!B22 / 100</f>
        <v>0</v>
      </c>
      <c r="D15" s="3"/>
    </row>
    <row r="16" spans="1:4">
      <c r="A16" s="6" t="s">
        <v>262</v>
      </c>
      <c r="B16" s="18"/>
      <c r="C16" s="18">
        <f>B12 + C12 + C13 + C14 + C15</f>
        <v>0</v>
      </c>
      <c r="D16" s="3"/>
    </row>
    <row r="17" spans="1:4">
      <c r="A17" s="7" t="s">
        <v>13</v>
      </c>
      <c r="B17" s="14"/>
      <c r="C17" s="14"/>
      <c r="D17" s="3"/>
    </row>
    <row r="18" spans="1:4">
      <c r="A18" s="6" t="s">
        <v>263</v>
      </c>
      <c r="B18" s="18"/>
      <c r="C18" s="18"/>
      <c r="D18" s="3"/>
    </row>
    <row r="19" spans="1:4">
      <c r="A19" s="7" t="s">
        <v>264</v>
      </c>
      <c r="B19" s="14"/>
      <c r="C19" s="14">
        <f>C12 * Parametry!B23 / 100</f>
        <v>0</v>
      </c>
      <c r="D19" s="3"/>
    </row>
    <row r="20" spans="1:4">
      <c r="A20" s="7" t="s">
        <v>265</v>
      </c>
      <c r="B20" s="14"/>
      <c r="C20" s="14">
        <f>C12 * Parametry!B24 / 100</f>
        <v>0</v>
      </c>
      <c r="D20" s="3"/>
    </row>
    <row r="21" spans="1:4">
      <c r="A21" s="6" t="s">
        <v>266</v>
      </c>
      <c r="B21" s="18"/>
      <c r="C21" s="18">
        <f>C19 + C20</f>
        <v>0</v>
      </c>
      <c r="D21" s="3"/>
    </row>
    <row r="22" spans="1:4">
      <c r="A22" s="7" t="s">
        <v>267</v>
      </c>
      <c r="B22" s="14"/>
      <c r="C22" s="14">
        <f>Parametry!B25 * Parametry!B28 * (C16 * Parametry!B27)^Parametry!B26</f>
        <v>0</v>
      </c>
      <c r="D22" s="3"/>
    </row>
    <row r="23" spans="1:4">
      <c r="A23" s="7" t="s">
        <v>13</v>
      </c>
      <c r="B23" s="14"/>
      <c r="C23" s="14"/>
      <c r="D23" s="3"/>
    </row>
    <row r="24" spans="1:4">
      <c r="A24" s="4" t="s">
        <v>268</v>
      </c>
      <c r="B24" s="13"/>
      <c r="C24" s="13">
        <f>C16 + C21 + C22</f>
        <v>0</v>
      </c>
      <c r="D24" s="3"/>
    </row>
    <row r="25" spans="1:4">
      <c r="A25" s="7" t="s">
        <v>269</v>
      </c>
      <c r="B25" s="14">
        <f>(SUM(Rozpočet!E56:E59,Rozpočet!E67)+SUM(Rozpočet!E172:E173)+SUM(Rozpočet!E178:E212,Rozpočet!E216:E230,Rozpočet!E234:E248,Rozpočet!E252:E265,Rozpočet!E269:E282)) + (SUM(Rozpočet!G56:G59,Rozpočet!G67)+SUM(Rozpočet!G172:G173)+SUM(Rozpočet!G178:G212,Rozpočet!G216:G230,Rozpočet!G234:G248,Rozpočet!G252:G265,Rozpočet!G269:G282)) + B4 + C4 + C8 + C11 + C13 + C14 + C15 + C21 + C22</f>
        <v>0</v>
      </c>
      <c r="C25" s="14">
        <f>B25 * Parametry!B31 / 100</f>
        <v>0</v>
      </c>
      <c r="D25" s="3"/>
    </row>
    <row r="26" spans="1:4">
      <c r="A26" s="7" t="s">
        <v>270</v>
      </c>
      <c r="B26" s="14">
        <f>(SUM(Rozpočet!E178,Rozpočet!E180,Rozpočet!E182,Rozpočet!E187,Rozpočet!E191,Rozpočet!E196,Rozpočet!E204,Rozpočet!E218,Rozpočet!E223,Rozpočet!E236,Rozpočet!E241,Rozpočet!E253,Rozpočet!E258,Rozpočet!E270,Rozpočet!E275)) + (SUM(Rozpočet!G178,Rozpočet!G180,Rozpočet!G182,Rozpočet!G187,Rozpočet!G191,Rozpočet!G196,Rozpočet!G204,Rozpočet!G218,Rozpočet!G223,Rozpočet!G236,Rozpočet!G241,Rozpočet!G253,Rozpočet!G258,Rozpočet!G270,Rozpočet!G275))</f>
        <v>0</v>
      </c>
      <c r="C26" s="14">
        <f>B26 * Parametry!B32 / 100</f>
        <v>0</v>
      </c>
      <c r="D26" s="3"/>
    </row>
    <row r="27" spans="1:4">
      <c r="A27" s="4" t="s">
        <v>271</v>
      </c>
      <c r="B27" s="13"/>
      <c r="C27" s="13">
        <f>C24 + C25 + C26</f>
        <v>0</v>
      </c>
      <c r="D27" s="3"/>
    </row>
    <row r="28" spans="1:4">
      <c r="A28" s="7" t="s">
        <v>13</v>
      </c>
      <c r="B28" s="14"/>
      <c r="C28" s="14"/>
      <c r="D28" s="3"/>
    </row>
    <row r="29" spans="1:4">
      <c r="A29" s="7" t="s">
        <v>272</v>
      </c>
      <c r="B29" s="14"/>
      <c r="C29" s="14">
        <f>C24 * Parametry!B29 / 100</f>
        <v>0</v>
      </c>
      <c r="D29" s="3"/>
    </row>
    <row r="30" spans="1:4">
      <c r="A30" s="7" t="s">
        <v>272</v>
      </c>
      <c r="B30" s="14"/>
      <c r="C30" s="14">
        <f>C24 * Parametry!B30 / 100</f>
        <v>0</v>
      </c>
      <c r="D30" s="3"/>
    </row>
    <row r="31" spans="1:4">
      <c r="A31" s="6" t="s">
        <v>273</v>
      </c>
      <c r="B31" s="19" t="s">
        <v>50</v>
      </c>
      <c r="C31" s="19" t="s">
        <v>52</v>
      </c>
      <c r="D31" s="3"/>
    </row>
    <row r="32" spans="1:4">
      <c r="A32" s="7" t="s">
        <v>56</v>
      </c>
      <c r="B32" s="14">
        <f>(Rozpočet!E19)</f>
        <v>0</v>
      </c>
      <c r="C32" s="14">
        <f>(Rozpočet!G19)</f>
        <v>0</v>
      </c>
      <c r="D32" s="3"/>
    </row>
    <row r="33" spans="1:4">
      <c r="A33" s="7" t="s">
        <v>76</v>
      </c>
      <c r="B33" s="14">
        <f>(Rozpočet!E37)</f>
        <v>0</v>
      </c>
      <c r="C33" s="14">
        <f>(Rozpočet!G37)</f>
        <v>0</v>
      </c>
      <c r="D33" s="3"/>
    </row>
    <row r="34" spans="1:4">
      <c r="A34" s="7" t="s">
        <v>89</v>
      </c>
      <c r="B34" s="14">
        <f>(Rozpočet!E53)</f>
        <v>0</v>
      </c>
      <c r="C34" s="14">
        <f>(Rozpočet!G53)</f>
        <v>0</v>
      </c>
      <c r="D34" s="3"/>
    </row>
    <row r="35" spans="1:4">
      <c r="A35" s="7" t="s">
        <v>93</v>
      </c>
      <c r="B35" s="14">
        <f>(Rozpočet!E68)</f>
        <v>0</v>
      </c>
      <c r="C35" s="14">
        <f>(Rozpočet!G68)</f>
        <v>0</v>
      </c>
      <c r="D35" s="3"/>
    </row>
    <row r="36" spans="1:4">
      <c r="A36" s="7" t="s">
        <v>108</v>
      </c>
      <c r="B36" s="14">
        <f>(Rozpočet!E162)</f>
        <v>0</v>
      </c>
      <c r="C36" s="14">
        <f>(Rozpočet!G162)</f>
        <v>0</v>
      </c>
      <c r="D36" s="3"/>
    </row>
    <row r="37" spans="1:4">
      <c r="A37" s="7" t="s">
        <v>274</v>
      </c>
      <c r="B37" s="14">
        <f>(Rozpočet!E93)</f>
        <v>0</v>
      </c>
      <c r="C37" s="14">
        <f>(Rozpočet!G93)</f>
        <v>0</v>
      </c>
      <c r="D37" s="3"/>
    </row>
    <row r="38" spans="1:4">
      <c r="A38" s="7" t="s">
        <v>275</v>
      </c>
      <c r="B38" s="14">
        <f>(Rozpočet!E106)</f>
        <v>0</v>
      </c>
      <c r="C38" s="14">
        <f>(Rozpočet!G106)</f>
        <v>0</v>
      </c>
      <c r="D38" s="3"/>
    </row>
    <row r="39" spans="1:4">
      <c r="A39" s="7" t="s">
        <v>276</v>
      </c>
      <c r="B39" s="14">
        <f>(Rozpočet!E135)</f>
        <v>0</v>
      </c>
      <c r="C39" s="14">
        <f>(Rozpočet!G135)</f>
        <v>0</v>
      </c>
      <c r="D39" s="3"/>
    </row>
    <row r="40" spans="1:4">
      <c r="A40" s="7" t="s">
        <v>277</v>
      </c>
      <c r="B40" s="14">
        <f>(Rozpočet!E150)</f>
        <v>0</v>
      </c>
      <c r="C40" s="14">
        <f>(Rozpočet!G150)</f>
        <v>0</v>
      </c>
      <c r="D40" s="3"/>
    </row>
    <row r="41" spans="1:4">
      <c r="A41" s="7" t="s">
        <v>278</v>
      </c>
      <c r="B41" s="14">
        <f>(Rozpočet!E160)</f>
        <v>0</v>
      </c>
      <c r="C41" s="14">
        <f>(Rozpočet!G160)</f>
        <v>0</v>
      </c>
      <c r="D41" s="3"/>
    </row>
    <row r="42" spans="1:4">
      <c r="A42" s="7" t="s">
        <v>185</v>
      </c>
      <c r="B42" s="14">
        <f>(Rozpočet!E168)</f>
        <v>0</v>
      </c>
      <c r="C42" s="14">
        <f>(Rozpočet!G168)</f>
        <v>0</v>
      </c>
      <c r="D42" s="3"/>
    </row>
    <row r="43" spans="1:4">
      <c r="A43" s="7" t="s">
        <v>190</v>
      </c>
      <c r="B43" s="14">
        <f>(Rozpočet!E174)</f>
        <v>0</v>
      </c>
      <c r="C43" s="14">
        <f>(Rozpočet!G174)</f>
        <v>0</v>
      </c>
      <c r="D43" s="3"/>
    </row>
    <row r="44" spans="1:4">
      <c r="A44" s="7" t="s">
        <v>194</v>
      </c>
      <c r="B44" s="14">
        <f>(Rozpočet!E284)</f>
        <v>0</v>
      </c>
      <c r="C44" s="14">
        <f>(Rozpočet!G284)</f>
        <v>0</v>
      </c>
      <c r="D44" s="3"/>
    </row>
    <row r="45" spans="1:4">
      <c r="A45" s="7" t="s">
        <v>279</v>
      </c>
      <c r="B45" s="14">
        <f>(Rozpočet!E213)</f>
        <v>0</v>
      </c>
      <c r="C45" s="14">
        <f>(Rozpočet!G213)</f>
        <v>0</v>
      </c>
      <c r="D45" s="3"/>
    </row>
    <row r="46" spans="1:4">
      <c r="A46" s="7" t="s">
        <v>280</v>
      </c>
      <c r="B46" s="14">
        <f>(Rozpočet!E231)</f>
        <v>0</v>
      </c>
      <c r="C46" s="14">
        <f>(Rozpočet!G231)</f>
        <v>0</v>
      </c>
      <c r="D46" s="3"/>
    </row>
    <row r="47" spans="1:4">
      <c r="A47" s="7" t="s">
        <v>281</v>
      </c>
      <c r="B47" s="14">
        <f>(Rozpočet!E249)</f>
        <v>0</v>
      </c>
      <c r="C47" s="14">
        <f>(Rozpočet!G249)</f>
        <v>0</v>
      </c>
      <c r="D47" s="3"/>
    </row>
    <row r="48" spans="1:4">
      <c r="A48" s="7" t="s">
        <v>282</v>
      </c>
      <c r="B48" s="14">
        <f>(Rozpočet!E266)</f>
        <v>0</v>
      </c>
      <c r="C48" s="14">
        <f>(Rozpočet!G266)</f>
        <v>0</v>
      </c>
      <c r="D48" s="3"/>
    </row>
    <row r="49" spans="1:4">
      <c r="A49" s="7" t="s">
        <v>283</v>
      </c>
      <c r="B49" s="14">
        <f>(Rozpočet!E283)</f>
        <v>0</v>
      </c>
      <c r="C49" s="14">
        <f>(Rozpočet!G283)</f>
        <v>0</v>
      </c>
      <c r="D49" s="3"/>
    </row>
    <row r="50" spans="1:4">
      <c r="A50" s="7" t="s">
        <v>13</v>
      </c>
      <c r="B50" s="14"/>
      <c r="C50" s="14"/>
      <c r="D50" s="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4"/>
  <sheetViews>
    <sheetView workbookViewId="0">
      <selection activeCell="A41" sqref="A41"/>
    </sheetView>
  </sheetViews>
  <sheetFormatPr defaultRowHeight="15"/>
  <cols>
    <col min="1" max="1" width="60" style="24" customWidth="1"/>
    <col min="2" max="2" width="5" style="1" bestFit="1" customWidth="1"/>
    <col min="3" max="3" width="6.4257812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0" max="10" width="2" style="10" hidden="1" customWidth="1"/>
  </cols>
  <sheetData>
    <row r="1" spans="1:10">
      <c r="A1" s="9" t="s">
        <v>0</v>
      </c>
      <c r="B1" s="2" t="s">
        <v>48</v>
      </c>
      <c r="C1" s="12" t="s">
        <v>49</v>
      </c>
      <c r="D1" s="12" t="s">
        <v>50</v>
      </c>
      <c r="E1" s="12" t="s">
        <v>51</v>
      </c>
      <c r="F1" s="12" t="s">
        <v>52</v>
      </c>
      <c r="G1" s="12" t="s">
        <v>53</v>
      </c>
      <c r="H1" s="12" t="s">
        <v>54</v>
      </c>
      <c r="I1" s="12" t="s">
        <v>55</v>
      </c>
      <c r="J1" s="10">
        <f>Parametry!B33/100*E74+Parametry!B33/100*E75+Parametry!B33/100*E76+Parametry!B33/100*E77+Parametry!B33/100*E78+Parametry!B33/100*E80+Parametry!B33/100*E81+Parametry!B33/100*E82+Parametry!B33/100*E83+Parametry!B33/100*E84+Parametry!B33/100*E85+Parametry!B33/100*E86+Parametry!B33/100*E88+Parametry!B33/100*E90+Parametry!B33/100*E97+Parametry!B33/100*E98+Parametry!B33/100*E99+Parametry!B33/100*E100+Parametry!B33/100*E104+Parametry!B33/100*E109+Parametry!B33/100*E110+Parametry!B33/100*E111+Parametry!B33/100*E112</f>
        <v>0</v>
      </c>
    </row>
    <row r="2" spans="1:10">
      <c r="A2" s="20" t="s">
        <v>56</v>
      </c>
      <c r="B2" s="4" t="s">
        <v>13</v>
      </c>
      <c r="C2" s="13"/>
      <c r="D2" s="13"/>
      <c r="E2" s="13"/>
      <c r="F2" s="13"/>
      <c r="G2" s="13"/>
      <c r="H2" s="13"/>
      <c r="I2" s="13"/>
      <c r="J2" s="10">
        <f>J1+Parametry!B33/100*E113+Parametry!B33/100*E114+Parametry!B33/100*E115+Parametry!B33/100*E117+Parametry!B33/100*E118+Parametry!B33/100*E119+Parametry!B33/100*E120+Parametry!B33/100*E121+Parametry!B33/100*E123+Parametry!B33/100*E124+Parametry!B33/100*E125+Parametry!B33/100*E126+Parametry!B33/100*E128+Parametry!B33/100*E129+Parametry!B33/100*E130+Parametry!B33/100*E131+Parametry!B33/100*E132+Parametry!B33/100*E133+Parametry!B33/100*E134+Parametry!B33/100*E138+Parametry!B33/100*E139+Parametry!B33/100*E140</f>
        <v>0</v>
      </c>
    </row>
    <row r="3" spans="1:10">
      <c r="A3" s="21" t="s">
        <v>57</v>
      </c>
      <c r="B3" s="7" t="s">
        <v>58</v>
      </c>
      <c r="C3" s="14">
        <v>1</v>
      </c>
      <c r="D3" s="14"/>
      <c r="E3" s="14">
        <f t="shared" ref="E3:E18" si="0">C3*D3</f>
        <v>0</v>
      </c>
      <c r="F3" s="14"/>
      <c r="G3" s="14">
        <f t="shared" ref="G3:G18" si="1">C3*F3</f>
        <v>0</v>
      </c>
      <c r="H3" s="14">
        <f t="shared" ref="H3:H18" si="2">D3+F3</f>
        <v>0</v>
      </c>
      <c r="I3" s="14">
        <f t="shared" ref="I3:I18" si="3">E3+G3</f>
        <v>0</v>
      </c>
    </row>
    <row r="4" spans="1:10">
      <c r="A4" s="21" t="s">
        <v>59</v>
      </c>
      <c r="B4" s="7" t="s">
        <v>58</v>
      </c>
      <c r="C4" s="14">
        <v>2</v>
      </c>
      <c r="D4" s="14"/>
      <c r="E4" s="14">
        <f t="shared" si="0"/>
        <v>0</v>
      </c>
      <c r="F4" s="14"/>
      <c r="G4" s="14">
        <f t="shared" si="1"/>
        <v>0</v>
      </c>
      <c r="H4" s="14">
        <f t="shared" si="2"/>
        <v>0</v>
      </c>
      <c r="I4" s="14">
        <f t="shared" si="3"/>
        <v>0</v>
      </c>
    </row>
    <row r="5" spans="1:10">
      <c r="A5" s="21" t="s">
        <v>60</v>
      </c>
      <c r="B5" s="7" t="s">
        <v>58</v>
      </c>
      <c r="C5" s="14">
        <v>1</v>
      </c>
      <c r="D5" s="14"/>
      <c r="E5" s="14">
        <f t="shared" si="0"/>
        <v>0</v>
      </c>
      <c r="F5" s="14"/>
      <c r="G5" s="14">
        <f t="shared" si="1"/>
        <v>0</v>
      </c>
      <c r="H5" s="14">
        <f t="shared" si="2"/>
        <v>0</v>
      </c>
      <c r="I5" s="14">
        <f t="shared" si="3"/>
        <v>0</v>
      </c>
    </row>
    <row r="6" spans="1:10">
      <c r="A6" s="21" t="s">
        <v>61</v>
      </c>
      <c r="B6" s="7" t="s">
        <v>58</v>
      </c>
      <c r="C6" s="14">
        <v>1</v>
      </c>
      <c r="D6" s="14"/>
      <c r="E6" s="14">
        <f t="shared" si="0"/>
        <v>0</v>
      </c>
      <c r="F6" s="14"/>
      <c r="G6" s="14">
        <f t="shared" si="1"/>
        <v>0</v>
      </c>
      <c r="H6" s="14">
        <f t="shared" si="2"/>
        <v>0</v>
      </c>
      <c r="I6" s="14">
        <f t="shared" si="3"/>
        <v>0</v>
      </c>
    </row>
    <row r="7" spans="1:10">
      <c r="A7" s="21" t="s">
        <v>62</v>
      </c>
      <c r="B7" s="7" t="s">
        <v>58</v>
      </c>
      <c r="C7" s="14">
        <v>2</v>
      </c>
      <c r="D7" s="14"/>
      <c r="E7" s="14">
        <f t="shared" si="0"/>
        <v>0</v>
      </c>
      <c r="F7" s="14"/>
      <c r="G7" s="14">
        <f t="shared" si="1"/>
        <v>0</v>
      </c>
      <c r="H7" s="14">
        <f t="shared" si="2"/>
        <v>0</v>
      </c>
      <c r="I7" s="14">
        <f t="shared" si="3"/>
        <v>0</v>
      </c>
    </row>
    <row r="8" spans="1:10">
      <c r="A8" s="21" t="s">
        <v>63</v>
      </c>
      <c r="B8" s="7" t="s">
        <v>58</v>
      </c>
      <c r="C8" s="14">
        <v>0.5</v>
      </c>
      <c r="D8" s="14"/>
      <c r="E8" s="14">
        <f t="shared" si="0"/>
        <v>0</v>
      </c>
      <c r="F8" s="14"/>
      <c r="G8" s="14">
        <f t="shared" si="1"/>
        <v>0</v>
      </c>
      <c r="H8" s="14">
        <f t="shared" si="2"/>
        <v>0</v>
      </c>
      <c r="I8" s="14">
        <f t="shared" si="3"/>
        <v>0</v>
      </c>
    </row>
    <row r="9" spans="1:10">
      <c r="A9" s="21" t="s">
        <v>64</v>
      </c>
      <c r="B9" s="7" t="s">
        <v>58</v>
      </c>
      <c r="C9" s="14">
        <v>1</v>
      </c>
      <c r="D9" s="14"/>
      <c r="E9" s="14">
        <f t="shared" si="0"/>
        <v>0</v>
      </c>
      <c r="F9" s="14"/>
      <c r="G9" s="14">
        <f t="shared" si="1"/>
        <v>0</v>
      </c>
      <c r="H9" s="14">
        <f t="shared" si="2"/>
        <v>0</v>
      </c>
      <c r="I9" s="14">
        <f t="shared" si="3"/>
        <v>0</v>
      </c>
    </row>
    <row r="10" spans="1:10">
      <c r="A10" s="21" t="s">
        <v>65</v>
      </c>
      <c r="B10" s="7" t="s">
        <v>58</v>
      </c>
      <c r="C10" s="14">
        <v>1</v>
      </c>
      <c r="D10" s="14"/>
      <c r="E10" s="14">
        <f t="shared" si="0"/>
        <v>0</v>
      </c>
      <c r="F10" s="14"/>
      <c r="G10" s="14">
        <f t="shared" si="1"/>
        <v>0</v>
      </c>
      <c r="H10" s="14">
        <f t="shared" si="2"/>
        <v>0</v>
      </c>
      <c r="I10" s="14">
        <f t="shared" si="3"/>
        <v>0</v>
      </c>
    </row>
    <row r="11" spans="1:10">
      <c r="A11" s="21" t="s">
        <v>66</v>
      </c>
      <c r="B11" s="7" t="s">
        <v>58</v>
      </c>
      <c r="C11" s="14">
        <v>3</v>
      </c>
      <c r="D11" s="14"/>
      <c r="E11" s="14">
        <f t="shared" si="0"/>
        <v>0</v>
      </c>
      <c r="F11" s="14"/>
      <c r="G11" s="14">
        <f t="shared" si="1"/>
        <v>0</v>
      </c>
      <c r="H11" s="14">
        <f t="shared" si="2"/>
        <v>0</v>
      </c>
      <c r="I11" s="14">
        <f t="shared" si="3"/>
        <v>0</v>
      </c>
    </row>
    <row r="12" spans="1:10">
      <c r="A12" s="21" t="s">
        <v>67</v>
      </c>
      <c r="B12" s="7" t="s">
        <v>58</v>
      </c>
      <c r="C12" s="14">
        <v>3</v>
      </c>
      <c r="D12" s="14"/>
      <c r="E12" s="14">
        <f t="shared" si="0"/>
        <v>0</v>
      </c>
      <c r="F12" s="14"/>
      <c r="G12" s="14">
        <f t="shared" si="1"/>
        <v>0</v>
      </c>
      <c r="H12" s="14">
        <f t="shared" si="2"/>
        <v>0</v>
      </c>
      <c r="I12" s="14">
        <f t="shared" si="3"/>
        <v>0</v>
      </c>
    </row>
    <row r="13" spans="1:10">
      <c r="A13" s="21" t="s">
        <v>68</v>
      </c>
      <c r="B13" s="7" t="s">
        <v>58</v>
      </c>
      <c r="C13" s="14">
        <v>6</v>
      </c>
      <c r="D13" s="14"/>
      <c r="E13" s="14">
        <f t="shared" si="0"/>
        <v>0</v>
      </c>
      <c r="F13" s="14"/>
      <c r="G13" s="14">
        <f t="shared" si="1"/>
        <v>0</v>
      </c>
      <c r="H13" s="14">
        <f t="shared" si="2"/>
        <v>0</v>
      </c>
      <c r="I13" s="14">
        <f t="shared" si="3"/>
        <v>0</v>
      </c>
    </row>
    <row r="14" spans="1:10">
      <c r="A14" s="21" t="s">
        <v>69</v>
      </c>
      <c r="B14" s="7" t="s">
        <v>58</v>
      </c>
      <c r="C14" s="14">
        <v>3</v>
      </c>
      <c r="D14" s="14"/>
      <c r="E14" s="14">
        <f t="shared" si="0"/>
        <v>0</v>
      </c>
      <c r="F14" s="14"/>
      <c r="G14" s="14">
        <f t="shared" si="1"/>
        <v>0</v>
      </c>
      <c r="H14" s="14">
        <f t="shared" si="2"/>
        <v>0</v>
      </c>
      <c r="I14" s="14">
        <f t="shared" si="3"/>
        <v>0</v>
      </c>
    </row>
    <row r="15" spans="1:10">
      <c r="A15" s="21" t="s">
        <v>70</v>
      </c>
      <c r="B15" s="7" t="s">
        <v>71</v>
      </c>
      <c r="C15" s="14">
        <v>1</v>
      </c>
      <c r="D15" s="14"/>
      <c r="E15" s="14">
        <f t="shared" si="0"/>
        <v>0</v>
      </c>
      <c r="F15" s="14"/>
      <c r="G15" s="14">
        <f t="shared" si="1"/>
        <v>0</v>
      </c>
      <c r="H15" s="14">
        <f t="shared" si="2"/>
        <v>0</v>
      </c>
      <c r="I15" s="14">
        <f t="shared" si="3"/>
        <v>0</v>
      </c>
    </row>
    <row r="16" spans="1:10">
      <c r="A16" s="21" t="s">
        <v>72</v>
      </c>
      <c r="B16" s="7" t="s">
        <v>71</v>
      </c>
      <c r="C16" s="14">
        <v>1</v>
      </c>
      <c r="D16" s="14"/>
      <c r="E16" s="14">
        <f t="shared" si="0"/>
        <v>0</v>
      </c>
      <c r="F16" s="14"/>
      <c r="G16" s="14">
        <f t="shared" si="1"/>
        <v>0</v>
      </c>
      <c r="H16" s="14">
        <f t="shared" si="2"/>
        <v>0</v>
      </c>
      <c r="I16" s="14">
        <f t="shared" si="3"/>
        <v>0</v>
      </c>
    </row>
    <row r="17" spans="1:9">
      <c r="A17" s="21" t="s">
        <v>73</v>
      </c>
      <c r="B17" s="7" t="s">
        <v>71</v>
      </c>
      <c r="C17" s="14">
        <v>1</v>
      </c>
      <c r="D17" s="14"/>
      <c r="E17" s="14">
        <f t="shared" si="0"/>
        <v>0</v>
      </c>
      <c r="F17" s="14"/>
      <c r="G17" s="14">
        <f t="shared" si="1"/>
        <v>0</v>
      </c>
      <c r="H17" s="14">
        <f t="shared" si="2"/>
        <v>0</v>
      </c>
      <c r="I17" s="14">
        <f t="shared" si="3"/>
        <v>0</v>
      </c>
    </row>
    <row r="18" spans="1:9">
      <c r="A18" s="21" t="s">
        <v>74</v>
      </c>
      <c r="B18" s="7" t="s">
        <v>71</v>
      </c>
      <c r="C18" s="14">
        <v>1</v>
      </c>
      <c r="D18" s="14"/>
      <c r="E18" s="14">
        <f t="shared" si="0"/>
        <v>0</v>
      </c>
      <c r="F18" s="14"/>
      <c r="G18" s="14">
        <f t="shared" si="1"/>
        <v>0</v>
      </c>
      <c r="H18" s="14">
        <f t="shared" si="2"/>
        <v>0</v>
      </c>
      <c r="I18" s="14">
        <f t="shared" si="3"/>
        <v>0</v>
      </c>
    </row>
    <row r="19" spans="1:9">
      <c r="A19" s="20" t="s">
        <v>75</v>
      </c>
      <c r="B19" s="4" t="s">
        <v>13</v>
      </c>
      <c r="C19" s="13"/>
      <c r="D19" s="13"/>
      <c r="E19" s="13">
        <f>SUM(E3:E18)</f>
        <v>0</v>
      </c>
      <c r="F19" s="13"/>
      <c r="G19" s="13">
        <f>SUM(G3:G18)</f>
        <v>0</v>
      </c>
      <c r="H19" s="13"/>
      <c r="I19" s="13">
        <f>SUM(I3:I18)</f>
        <v>0</v>
      </c>
    </row>
    <row r="20" spans="1:9">
      <c r="A20" s="21" t="s">
        <v>13</v>
      </c>
      <c r="B20" s="7" t="s">
        <v>13</v>
      </c>
      <c r="C20" s="14"/>
      <c r="D20" s="14"/>
      <c r="E20" s="14"/>
      <c r="F20" s="14"/>
      <c r="G20" s="14"/>
      <c r="H20" s="14">
        <f>D20+F20</f>
        <v>0</v>
      </c>
      <c r="I20" s="14">
        <f>E20+G20</f>
        <v>0</v>
      </c>
    </row>
    <row r="21" spans="1:9">
      <c r="A21" s="20" t="s">
        <v>76</v>
      </c>
      <c r="B21" s="4" t="s">
        <v>13</v>
      </c>
      <c r="C21" s="13"/>
      <c r="D21" s="13"/>
      <c r="E21" s="13"/>
      <c r="F21" s="13"/>
      <c r="G21" s="13"/>
      <c r="H21" s="13"/>
      <c r="I21" s="13"/>
    </row>
    <row r="22" spans="1:9">
      <c r="A22" s="21" t="s">
        <v>77</v>
      </c>
      <c r="B22" s="7" t="s">
        <v>58</v>
      </c>
      <c r="C22" s="14">
        <v>1</v>
      </c>
      <c r="D22" s="14"/>
      <c r="E22" s="14">
        <f t="shared" ref="E22:E36" si="4">C22*D22</f>
        <v>0</v>
      </c>
      <c r="F22" s="14"/>
      <c r="G22" s="14">
        <f t="shared" ref="G22:G36" si="5">C22*F22</f>
        <v>0</v>
      </c>
      <c r="H22" s="14">
        <f t="shared" ref="H22:H36" si="6">D22+F22</f>
        <v>0</v>
      </c>
      <c r="I22" s="14">
        <f t="shared" ref="I22:I36" si="7">E22+G22</f>
        <v>0</v>
      </c>
    </row>
    <row r="23" spans="1:9">
      <c r="A23" s="21" t="s">
        <v>78</v>
      </c>
      <c r="B23" s="7" t="s">
        <v>58</v>
      </c>
      <c r="C23" s="14">
        <v>1</v>
      </c>
      <c r="D23" s="14"/>
      <c r="E23" s="14">
        <f t="shared" si="4"/>
        <v>0</v>
      </c>
      <c r="F23" s="14"/>
      <c r="G23" s="14">
        <f t="shared" si="5"/>
        <v>0</v>
      </c>
      <c r="H23" s="14">
        <f t="shared" si="6"/>
        <v>0</v>
      </c>
      <c r="I23" s="14">
        <f t="shared" si="7"/>
        <v>0</v>
      </c>
    </row>
    <row r="24" spans="1:9">
      <c r="A24" s="21" t="s">
        <v>79</v>
      </c>
      <c r="B24" s="7" t="s">
        <v>58</v>
      </c>
      <c r="C24" s="14">
        <v>1</v>
      </c>
      <c r="D24" s="14"/>
      <c r="E24" s="14">
        <f t="shared" si="4"/>
        <v>0</v>
      </c>
      <c r="F24" s="14"/>
      <c r="G24" s="14">
        <f t="shared" si="5"/>
        <v>0</v>
      </c>
      <c r="H24" s="14">
        <f t="shared" si="6"/>
        <v>0</v>
      </c>
      <c r="I24" s="14">
        <f t="shared" si="7"/>
        <v>0</v>
      </c>
    </row>
    <row r="25" spans="1:9">
      <c r="A25" s="21" t="s">
        <v>80</v>
      </c>
      <c r="B25" s="7" t="s">
        <v>58</v>
      </c>
      <c r="C25" s="14">
        <v>1</v>
      </c>
      <c r="D25" s="14"/>
      <c r="E25" s="14">
        <f t="shared" si="4"/>
        <v>0</v>
      </c>
      <c r="F25" s="14"/>
      <c r="G25" s="14">
        <f t="shared" si="5"/>
        <v>0</v>
      </c>
      <c r="H25" s="14">
        <f t="shared" si="6"/>
        <v>0</v>
      </c>
      <c r="I25" s="14">
        <f t="shared" si="7"/>
        <v>0</v>
      </c>
    </row>
    <row r="26" spans="1:9">
      <c r="A26" s="21" t="s">
        <v>81</v>
      </c>
      <c r="B26" s="7" t="s">
        <v>58</v>
      </c>
      <c r="C26" s="14">
        <v>1</v>
      </c>
      <c r="D26" s="14"/>
      <c r="E26" s="14">
        <f t="shared" si="4"/>
        <v>0</v>
      </c>
      <c r="F26" s="14"/>
      <c r="G26" s="14">
        <f t="shared" si="5"/>
        <v>0</v>
      </c>
      <c r="H26" s="14">
        <f t="shared" si="6"/>
        <v>0</v>
      </c>
      <c r="I26" s="14">
        <f t="shared" si="7"/>
        <v>0</v>
      </c>
    </row>
    <row r="27" spans="1:9">
      <c r="A27" s="21" t="s">
        <v>62</v>
      </c>
      <c r="B27" s="7" t="s">
        <v>58</v>
      </c>
      <c r="C27" s="14">
        <v>3</v>
      </c>
      <c r="D27" s="14"/>
      <c r="E27" s="14">
        <f t="shared" si="4"/>
        <v>0</v>
      </c>
      <c r="F27" s="14"/>
      <c r="G27" s="14">
        <f t="shared" si="5"/>
        <v>0</v>
      </c>
      <c r="H27" s="14">
        <f t="shared" si="6"/>
        <v>0</v>
      </c>
      <c r="I27" s="14">
        <f t="shared" si="7"/>
        <v>0</v>
      </c>
    </row>
    <row r="28" spans="1:9">
      <c r="A28" s="21" t="s">
        <v>82</v>
      </c>
      <c r="B28" s="7" t="s">
        <v>58</v>
      </c>
      <c r="C28" s="14">
        <v>11</v>
      </c>
      <c r="D28" s="14"/>
      <c r="E28" s="14">
        <f t="shared" si="4"/>
        <v>0</v>
      </c>
      <c r="F28" s="14"/>
      <c r="G28" s="14">
        <f t="shared" si="5"/>
        <v>0</v>
      </c>
      <c r="H28" s="14">
        <f t="shared" si="6"/>
        <v>0</v>
      </c>
      <c r="I28" s="14">
        <f t="shared" si="7"/>
        <v>0</v>
      </c>
    </row>
    <row r="29" spans="1:9">
      <c r="A29" s="21" t="s">
        <v>83</v>
      </c>
      <c r="B29" s="7" t="s">
        <v>58</v>
      </c>
      <c r="C29" s="14">
        <v>2</v>
      </c>
      <c r="D29" s="14"/>
      <c r="E29" s="14">
        <f t="shared" si="4"/>
        <v>0</v>
      </c>
      <c r="F29" s="14"/>
      <c r="G29" s="14">
        <f t="shared" si="5"/>
        <v>0</v>
      </c>
      <c r="H29" s="14">
        <f t="shared" si="6"/>
        <v>0</v>
      </c>
      <c r="I29" s="14">
        <f t="shared" si="7"/>
        <v>0</v>
      </c>
    </row>
    <row r="30" spans="1:9">
      <c r="A30" s="21" t="s">
        <v>84</v>
      </c>
      <c r="B30" s="7" t="s">
        <v>58</v>
      </c>
      <c r="C30" s="14">
        <v>1</v>
      </c>
      <c r="D30" s="14"/>
      <c r="E30" s="14">
        <f t="shared" si="4"/>
        <v>0</v>
      </c>
      <c r="F30" s="14"/>
      <c r="G30" s="14">
        <f t="shared" si="5"/>
        <v>0</v>
      </c>
      <c r="H30" s="14">
        <f t="shared" si="6"/>
        <v>0</v>
      </c>
      <c r="I30" s="14">
        <f t="shared" si="7"/>
        <v>0</v>
      </c>
    </row>
    <row r="31" spans="1:9">
      <c r="A31" s="21" t="s">
        <v>85</v>
      </c>
      <c r="B31" s="7" t="s">
        <v>58</v>
      </c>
      <c r="C31" s="14">
        <v>2</v>
      </c>
      <c r="D31" s="14"/>
      <c r="E31" s="14">
        <f t="shared" si="4"/>
        <v>0</v>
      </c>
      <c r="F31" s="14"/>
      <c r="G31" s="14">
        <f t="shared" si="5"/>
        <v>0</v>
      </c>
      <c r="H31" s="14">
        <f t="shared" si="6"/>
        <v>0</v>
      </c>
      <c r="I31" s="14">
        <f t="shared" si="7"/>
        <v>0</v>
      </c>
    </row>
    <row r="32" spans="1:9">
      <c r="A32" s="21" t="s">
        <v>63</v>
      </c>
      <c r="B32" s="7" t="s">
        <v>58</v>
      </c>
      <c r="C32" s="14">
        <v>1</v>
      </c>
      <c r="D32" s="14"/>
      <c r="E32" s="14">
        <f t="shared" si="4"/>
        <v>0</v>
      </c>
      <c r="F32" s="14"/>
      <c r="G32" s="14">
        <f t="shared" si="5"/>
        <v>0</v>
      </c>
      <c r="H32" s="14">
        <f t="shared" si="6"/>
        <v>0</v>
      </c>
      <c r="I32" s="14">
        <f t="shared" si="7"/>
        <v>0</v>
      </c>
    </row>
    <row r="33" spans="1:9">
      <c r="A33" s="21" t="s">
        <v>64</v>
      </c>
      <c r="B33" s="7" t="s">
        <v>58</v>
      </c>
      <c r="C33" s="14">
        <v>4</v>
      </c>
      <c r="D33" s="14"/>
      <c r="E33" s="14">
        <f t="shared" si="4"/>
        <v>0</v>
      </c>
      <c r="F33" s="14"/>
      <c r="G33" s="14">
        <f t="shared" si="5"/>
        <v>0</v>
      </c>
      <c r="H33" s="14">
        <f t="shared" si="6"/>
        <v>0</v>
      </c>
      <c r="I33" s="14">
        <f t="shared" si="7"/>
        <v>0</v>
      </c>
    </row>
    <row r="34" spans="1:9">
      <c r="A34" s="21" t="s">
        <v>86</v>
      </c>
      <c r="B34" s="7" t="s">
        <v>58</v>
      </c>
      <c r="C34" s="14">
        <v>2</v>
      </c>
      <c r="D34" s="14"/>
      <c r="E34" s="14">
        <f t="shared" si="4"/>
        <v>0</v>
      </c>
      <c r="F34" s="14"/>
      <c r="G34" s="14">
        <f t="shared" si="5"/>
        <v>0</v>
      </c>
      <c r="H34" s="14">
        <f t="shared" si="6"/>
        <v>0</v>
      </c>
      <c r="I34" s="14">
        <f t="shared" si="7"/>
        <v>0</v>
      </c>
    </row>
    <row r="35" spans="1:9">
      <c r="A35" s="21" t="s">
        <v>66</v>
      </c>
      <c r="B35" s="7" t="s">
        <v>58</v>
      </c>
      <c r="C35" s="14">
        <v>17</v>
      </c>
      <c r="D35" s="14"/>
      <c r="E35" s="14">
        <f t="shared" si="4"/>
        <v>0</v>
      </c>
      <c r="F35" s="14"/>
      <c r="G35" s="14">
        <f t="shared" si="5"/>
        <v>0</v>
      </c>
      <c r="H35" s="14">
        <f t="shared" si="6"/>
        <v>0</v>
      </c>
      <c r="I35" s="14">
        <f t="shared" si="7"/>
        <v>0</v>
      </c>
    </row>
    <row r="36" spans="1:9">
      <c r="A36" s="21" t="s">
        <v>87</v>
      </c>
      <c r="B36" s="7" t="s">
        <v>58</v>
      </c>
      <c r="C36" s="14">
        <v>5</v>
      </c>
      <c r="D36" s="14"/>
      <c r="E36" s="14">
        <f t="shared" si="4"/>
        <v>0</v>
      </c>
      <c r="F36" s="14"/>
      <c r="G36" s="14">
        <f t="shared" si="5"/>
        <v>0</v>
      </c>
      <c r="H36" s="14">
        <f t="shared" si="6"/>
        <v>0</v>
      </c>
      <c r="I36" s="14">
        <f t="shared" si="7"/>
        <v>0</v>
      </c>
    </row>
    <row r="37" spans="1:9">
      <c r="A37" s="20" t="s">
        <v>88</v>
      </c>
      <c r="B37" s="4" t="s">
        <v>13</v>
      </c>
      <c r="C37" s="13"/>
      <c r="D37" s="13"/>
      <c r="E37" s="13">
        <f>SUM(E22:E36)</f>
        <v>0</v>
      </c>
      <c r="F37" s="13"/>
      <c r="G37" s="13">
        <f>SUM(G22:G36)</f>
        <v>0</v>
      </c>
      <c r="H37" s="13"/>
      <c r="I37" s="13">
        <f>SUM(I22:I36)</f>
        <v>0</v>
      </c>
    </row>
    <row r="38" spans="1:9">
      <c r="A38" s="21" t="s">
        <v>13</v>
      </c>
      <c r="B38" s="7" t="s">
        <v>13</v>
      </c>
      <c r="C38" s="14"/>
      <c r="D38" s="14"/>
      <c r="E38" s="14"/>
      <c r="F38" s="14"/>
      <c r="G38" s="14"/>
      <c r="H38" s="14">
        <f>D38+F38</f>
        <v>0</v>
      </c>
      <c r="I38" s="14">
        <f>E38+G38</f>
        <v>0</v>
      </c>
    </row>
    <row r="39" spans="1:9">
      <c r="A39" s="20" t="s">
        <v>89</v>
      </c>
      <c r="B39" s="4" t="s">
        <v>13</v>
      </c>
      <c r="C39" s="13"/>
      <c r="D39" s="13"/>
      <c r="E39" s="13"/>
      <c r="F39" s="13"/>
      <c r="G39" s="13"/>
      <c r="H39" s="13"/>
      <c r="I39" s="13"/>
    </row>
    <row r="40" spans="1:9">
      <c r="A40" s="21" t="s">
        <v>77</v>
      </c>
      <c r="B40" s="7" t="s">
        <v>58</v>
      </c>
      <c r="C40" s="14">
        <v>1</v>
      </c>
      <c r="D40" s="14"/>
      <c r="E40" s="14">
        <f t="shared" ref="E40:E52" si="8">C40*D40</f>
        <v>0</v>
      </c>
      <c r="F40" s="14"/>
      <c r="G40" s="14">
        <f t="shared" ref="G40:G52" si="9">C40*F40</f>
        <v>0</v>
      </c>
      <c r="H40" s="14">
        <f t="shared" ref="H40:H52" si="10">D40+F40</f>
        <v>0</v>
      </c>
      <c r="I40" s="14">
        <f t="shared" ref="I40:I52" si="11">E40+G40</f>
        <v>0</v>
      </c>
    </row>
    <row r="41" spans="1:9">
      <c r="A41" s="21" t="s">
        <v>78</v>
      </c>
      <c r="B41" s="7" t="s">
        <v>58</v>
      </c>
      <c r="C41" s="14">
        <v>1</v>
      </c>
      <c r="D41" s="14"/>
      <c r="E41" s="14">
        <f t="shared" si="8"/>
        <v>0</v>
      </c>
      <c r="F41" s="14"/>
      <c r="G41" s="14">
        <f t="shared" si="9"/>
        <v>0</v>
      </c>
      <c r="H41" s="14">
        <f t="shared" si="10"/>
        <v>0</v>
      </c>
      <c r="I41" s="14">
        <f t="shared" si="11"/>
        <v>0</v>
      </c>
    </row>
    <row r="42" spans="1:9">
      <c r="A42" s="21" t="s">
        <v>79</v>
      </c>
      <c r="B42" s="7" t="s">
        <v>58</v>
      </c>
      <c r="C42" s="14">
        <v>1</v>
      </c>
      <c r="D42" s="14"/>
      <c r="E42" s="14">
        <f t="shared" si="8"/>
        <v>0</v>
      </c>
      <c r="F42" s="14"/>
      <c r="G42" s="14">
        <f t="shared" si="9"/>
        <v>0</v>
      </c>
      <c r="H42" s="14">
        <f t="shared" si="10"/>
        <v>0</v>
      </c>
      <c r="I42" s="14">
        <f t="shared" si="11"/>
        <v>0</v>
      </c>
    </row>
    <row r="43" spans="1:9">
      <c r="A43" s="21" t="s">
        <v>62</v>
      </c>
      <c r="B43" s="7" t="s">
        <v>58</v>
      </c>
      <c r="C43" s="14">
        <v>6</v>
      </c>
      <c r="D43" s="14"/>
      <c r="E43" s="14">
        <f t="shared" si="8"/>
        <v>0</v>
      </c>
      <c r="F43" s="14"/>
      <c r="G43" s="14">
        <f t="shared" si="9"/>
        <v>0</v>
      </c>
      <c r="H43" s="14">
        <f t="shared" si="10"/>
        <v>0</v>
      </c>
      <c r="I43" s="14">
        <f t="shared" si="11"/>
        <v>0</v>
      </c>
    </row>
    <row r="44" spans="1:9">
      <c r="A44" s="21" t="s">
        <v>82</v>
      </c>
      <c r="B44" s="7" t="s">
        <v>58</v>
      </c>
      <c r="C44" s="14">
        <v>9</v>
      </c>
      <c r="D44" s="14"/>
      <c r="E44" s="14">
        <f t="shared" si="8"/>
        <v>0</v>
      </c>
      <c r="F44" s="14"/>
      <c r="G44" s="14">
        <f t="shared" si="9"/>
        <v>0</v>
      </c>
      <c r="H44" s="14">
        <f t="shared" si="10"/>
        <v>0</v>
      </c>
      <c r="I44" s="14">
        <f t="shared" si="11"/>
        <v>0</v>
      </c>
    </row>
    <row r="45" spans="1:9">
      <c r="A45" s="21" t="s">
        <v>90</v>
      </c>
      <c r="B45" s="7" t="s">
        <v>58</v>
      </c>
      <c r="C45" s="14">
        <v>1</v>
      </c>
      <c r="D45" s="14"/>
      <c r="E45" s="14">
        <f t="shared" si="8"/>
        <v>0</v>
      </c>
      <c r="F45" s="14"/>
      <c r="G45" s="14">
        <f t="shared" si="9"/>
        <v>0</v>
      </c>
      <c r="H45" s="14">
        <f t="shared" si="10"/>
        <v>0</v>
      </c>
      <c r="I45" s="14">
        <f t="shared" si="11"/>
        <v>0</v>
      </c>
    </row>
    <row r="46" spans="1:9">
      <c r="A46" s="21" t="s">
        <v>91</v>
      </c>
      <c r="B46" s="7" t="s">
        <v>58</v>
      </c>
      <c r="C46" s="14">
        <v>1</v>
      </c>
      <c r="D46" s="14"/>
      <c r="E46" s="14">
        <f t="shared" si="8"/>
        <v>0</v>
      </c>
      <c r="F46" s="14"/>
      <c r="G46" s="14">
        <f t="shared" si="9"/>
        <v>0</v>
      </c>
      <c r="H46" s="14">
        <f t="shared" si="10"/>
        <v>0</v>
      </c>
      <c r="I46" s="14">
        <f t="shared" si="11"/>
        <v>0</v>
      </c>
    </row>
    <row r="47" spans="1:9">
      <c r="A47" s="21" t="s">
        <v>83</v>
      </c>
      <c r="B47" s="7" t="s">
        <v>58</v>
      </c>
      <c r="C47" s="14">
        <v>2</v>
      </c>
      <c r="D47" s="14"/>
      <c r="E47" s="14">
        <f t="shared" si="8"/>
        <v>0</v>
      </c>
      <c r="F47" s="14"/>
      <c r="G47" s="14">
        <f t="shared" si="9"/>
        <v>0</v>
      </c>
      <c r="H47" s="14">
        <f t="shared" si="10"/>
        <v>0</v>
      </c>
      <c r="I47" s="14">
        <f t="shared" si="11"/>
        <v>0</v>
      </c>
    </row>
    <row r="48" spans="1:9">
      <c r="A48" s="21" t="s">
        <v>63</v>
      </c>
      <c r="B48" s="7" t="s">
        <v>58</v>
      </c>
      <c r="C48" s="14">
        <v>1</v>
      </c>
      <c r="D48" s="14"/>
      <c r="E48" s="14">
        <f t="shared" si="8"/>
        <v>0</v>
      </c>
      <c r="F48" s="14"/>
      <c r="G48" s="14">
        <f t="shared" si="9"/>
        <v>0</v>
      </c>
      <c r="H48" s="14">
        <f t="shared" si="10"/>
        <v>0</v>
      </c>
      <c r="I48" s="14">
        <f t="shared" si="11"/>
        <v>0</v>
      </c>
    </row>
    <row r="49" spans="1:9">
      <c r="A49" s="21" t="s">
        <v>64</v>
      </c>
      <c r="B49" s="7" t="s">
        <v>58</v>
      </c>
      <c r="C49" s="14">
        <v>6</v>
      </c>
      <c r="D49" s="14"/>
      <c r="E49" s="14">
        <f t="shared" si="8"/>
        <v>0</v>
      </c>
      <c r="F49" s="14"/>
      <c r="G49" s="14">
        <f t="shared" si="9"/>
        <v>0</v>
      </c>
      <c r="H49" s="14">
        <f t="shared" si="10"/>
        <v>0</v>
      </c>
      <c r="I49" s="14">
        <f t="shared" si="11"/>
        <v>0</v>
      </c>
    </row>
    <row r="50" spans="1:9">
      <c r="A50" s="21" t="s">
        <v>86</v>
      </c>
      <c r="B50" s="7" t="s">
        <v>58</v>
      </c>
      <c r="C50" s="14">
        <v>3</v>
      </c>
      <c r="D50" s="14"/>
      <c r="E50" s="14">
        <f t="shared" si="8"/>
        <v>0</v>
      </c>
      <c r="F50" s="14"/>
      <c r="G50" s="14">
        <f t="shared" si="9"/>
        <v>0</v>
      </c>
      <c r="H50" s="14">
        <f t="shared" si="10"/>
        <v>0</v>
      </c>
      <c r="I50" s="14">
        <f t="shared" si="11"/>
        <v>0</v>
      </c>
    </row>
    <row r="51" spans="1:9">
      <c r="A51" s="21" t="s">
        <v>66</v>
      </c>
      <c r="B51" s="7" t="s">
        <v>58</v>
      </c>
      <c r="C51" s="14">
        <v>18</v>
      </c>
      <c r="D51" s="14"/>
      <c r="E51" s="14">
        <f t="shared" si="8"/>
        <v>0</v>
      </c>
      <c r="F51" s="14"/>
      <c r="G51" s="14">
        <f t="shared" si="9"/>
        <v>0</v>
      </c>
      <c r="H51" s="14">
        <f t="shared" si="10"/>
        <v>0</v>
      </c>
      <c r="I51" s="14">
        <f t="shared" si="11"/>
        <v>0</v>
      </c>
    </row>
    <row r="52" spans="1:9">
      <c r="A52" s="21" t="s">
        <v>87</v>
      </c>
      <c r="B52" s="7" t="s">
        <v>58</v>
      </c>
      <c r="C52" s="14">
        <v>5</v>
      </c>
      <c r="D52" s="14"/>
      <c r="E52" s="14">
        <f t="shared" si="8"/>
        <v>0</v>
      </c>
      <c r="F52" s="14"/>
      <c r="G52" s="14">
        <f t="shared" si="9"/>
        <v>0</v>
      </c>
      <c r="H52" s="14">
        <f t="shared" si="10"/>
        <v>0</v>
      </c>
      <c r="I52" s="14">
        <f t="shared" si="11"/>
        <v>0</v>
      </c>
    </row>
    <row r="53" spans="1:9">
      <c r="A53" s="20" t="s">
        <v>92</v>
      </c>
      <c r="B53" s="4" t="s">
        <v>13</v>
      </c>
      <c r="C53" s="13"/>
      <c r="D53" s="13"/>
      <c r="E53" s="13">
        <f>SUM(E40:E52)</f>
        <v>0</v>
      </c>
      <c r="F53" s="13"/>
      <c r="G53" s="13">
        <f>SUM(G40:G52)</f>
        <v>0</v>
      </c>
      <c r="H53" s="13"/>
      <c r="I53" s="13">
        <f>SUM(I40:I52)</f>
        <v>0</v>
      </c>
    </row>
    <row r="54" spans="1:9">
      <c r="A54" s="21" t="s">
        <v>13</v>
      </c>
      <c r="B54" s="7" t="s">
        <v>13</v>
      </c>
      <c r="C54" s="14"/>
      <c r="D54" s="14"/>
      <c r="E54" s="14"/>
      <c r="F54" s="14"/>
      <c r="G54" s="14"/>
      <c r="H54" s="14">
        <f>D54+F54</f>
        <v>0</v>
      </c>
      <c r="I54" s="14">
        <f>E54+G54</f>
        <v>0</v>
      </c>
    </row>
    <row r="55" spans="1:9">
      <c r="A55" s="20" t="s">
        <v>93</v>
      </c>
      <c r="B55" s="4" t="s">
        <v>13</v>
      </c>
      <c r="C55" s="13"/>
      <c r="D55" s="13"/>
      <c r="E55" s="13"/>
      <c r="F55" s="13"/>
      <c r="G55" s="13"/>
      <c r="H55" s="13"/>
      <c r="I55" s="13"/>
    </row>
    <row r="56" spans="1:9">
      <c r="A56" s="21" t="s">
        <v>94</v>
      </c>
      <c r="B56" s="7" t="s">
        <v>58</v>
      </c>
      <c r="C56" s="14">
        <v>1</v>
      </c>
      <c r="D56" s="14"/>
      <c r="E56" s="14">
        <f>C56*D56</f>
        <v>0</v>
      </c>
      <c r="F56" s="14"/>
      <c r="G56" s="14">
        <f>C56*F56</f>
        <v>0</v>
      </c>
      <c r="H56" s="14">
        <f t="shared" ref="H56:H67" si="12">D56+F56</f>
        <v>0</v>
      </c>
      <c r="I56" s="14">
        <f t="shared" ref="I56:I67" si="13">E56+G56</f>
        <v>0</v>
      </c>
    </row>
    <row r="57" spans="1:9">
      <c r="A57" s="21" t="s">
        <v>95</v>
      </c>
      <c r="B57" s="7" t="s">
        <v>58</v>
      </c>
      <c r="C57" s="14">
        <v>1</v>
      </c>
      <c r="D57" s="14"/>
      <c r="E57" s="14">
        <f>C57*D57</f>
        <v>0</v>
      </c>
      <c r="F57" s="14"/>
      <c r="G57" s="14">
        <f>C57*F57</f>
        <v>0</v>
      </c>
      <c r="H57" s="14">
        <f t="shared" si="12"/>
        <v>0</v>
      </c>
      <c r="I57" s="14">
        <f t="shared" si="13"/>
        <v>0</v>
      </c>
    </row>
    <row r="58" spans="1:9">
      <c r="A58" s="21" t="s">
        <v>96</v>
      </c>
      <c r="B58" s="7" t="s">
        <v>58</v>
      </c>
      <c r="C58" s="14">
        <v>1</v>
      </c>
      <c r="D58" s="14"/>
      <c r="E58" s="14">
        <f>C58*D58</f>
        <v>0</v>
      </c>
      <c r="F58" s="14"/>
      <c r="G58" s="14">
        <f>C58*F58</f>
        <v>0</v>
      </c>
      <c r="H58" s="14">
        <f t="shared" si="12"/>
        <v>0</v>
      </c>
      <c r="I58" s="14">
        <f t="shared" si="13"/>
        <v>0</v>
      </c>
    </row>
    <row r="59" spans="1:9">
      <c r="A59" s="21" t="s">
        <v>97</v>
      </c>
      <c r="B59" s="7" t="s">
        <v>58</v>
      </c>
      <c r="C59" s="14">
        <v>1</v>
      </c>
      <c r="D59" s="14"/>
      <c r="E59" s="14">
        <f>C59*D59</f>
        <v>0</v>
      </c>
      <c r="F59" s="14"/>
      <c r="G59" s="14">
        <f>C59*F59</f>
        <v>0</v>
      </c>
      <c r="H59" s="14">
        <f t="shared" si="12"/>
        <v>0</v>
      </c>
      <c r="I59" s="14">
        <f t="shared" si="13"/>
        <v>0</v>
      </c>
    </row>
    <row r="60" spans="1:9">
      <c r="A60" s="21" t="s">
        <v>98</v>
      </c>
      <c r="B60" s="7" t="s">
        <v>13</v>
      </c>
      <c r="C60" s="14"/>
      <c r="D60" s="14"/>
      <c r="E60" s="14"/>
      <c r="F60" s="14"/>
      <c r="G60" s="14"/>
      <c r="H60" s="14">
        <f t="shared" si="12"/>
        <v>0</v>
      </c>
      <c r="I60" s="14">
        <f t="shared" si="13"/>
        <v>0</v>
      </c>
    </row>
    <row r="61" spans="1:9">
      <c r="A61" s="21" t="s">
        <v>99</v>
      </c>
      <c r="B61" s="7" t="s">
        <v>13</v>
      </c>
      <c r="C61" s="14"/>
      <c r="D61" s="14"/>
      <c r="E61" s="14"/>
      <c r="F61" s="14"/>
      <c r="G61" s="14"/>
      <c r="H61" s="14">
        <f t="shared" si="12"/>
        <v>0</v>
      </c>
      <c r="I61" s="14">
        <f t="shared" si="13"/>
        <v>0</v>
      </c>
    </row>
    <row r="62" spans="1:9">
      <c r="A62" s="21" t="s">
        <v>100</v>
      </c>
      <c r="B62" s="7" t="s">
        <v>13</v>
      </c>
      <c r="C62" s="14"/>
      <c r="D62" s="14"/>
      <c r="E62" s="14"/>
      <c r="F62" s="14"/>
      <c r="G62" s="14"/>
      <c r="H62" s="14">
        <f t="shared" si="12"/>
        <v>0</v>
      </c>
      <c r="I62" s="14">
        <f t="shared" si="13"/>
        <v>0</v>
      </c>
    </row>
    <row r="63" spans="1:9">
      <c r="A63" s="21" t="s">
        <v>101</v>
      </c>
      <c r="B63" s="7" t="s">
        <v>13</v>
      </c>
      <c r="C63" s="14"/>
      <c r="D63" s="14"/>
      <c r="E63" s="14"/>
      <c r="F63" s="14"/>
      <c r="G63" s="14"/>
      <c r="H63" s="14">
        <f t="shared" si="12"/>
        <v>0</v>
      </c>
      <c r="I63" s="14">
        <f t="shared" si="13"/>
        <v>0</v>
      </c>
    </row>
    <row r="64" spans="1:9">
      <c r="A64" s="21" t="s">
        <v>102</v>
      </c>
      <c r="B64" s="7" t="s">
        <v>13</v>
      </c>
      <c r="C64" s="14"/>
      <c r="D64" s="14"/>
      <c r="E64" s="14"/>
      <c r="F64" s="14"/>
      <c r="G64" s="14"/>
      <c r="H64" s="14">
        <f t="shared" si="12"/>
        <v>0</v>
      </c>
      <c r="I64" s="14">
        <f t="shared" si="13"/>
        <v>0</v>
      </c>
    </row>
    <row r="65" spans="1:9">
      <c r="A65" s="21" t="s">
        <v>103</v>
      </c>
      <c r="B65" s="7" t="s">
        <v>13</v>
      </c>
      <c r="C65" s="14"/>
      <c r="D65" s="14"/>
      <c r="E65" s="14"/>
      <c r="F65" s="14"/>
      <c r="G65" s="14"/>
      <c r="H65" s="14">
        <f t="shared" si="12"/>
        <v>0</v>
      </c>
      <c r="I65" s="14">
        <f t="shared" si="13"/>
        <v>0</v>
      </c>
    </row>
    <row r="66" spans="1:9">
      <c r="A66" s="21" t="s">
        <v>104</v>
      </c>
      <c r="B66" s="7" t="s">
        <v>13</v>
      </c>
      <c r="C66" s="14"/>
      <c r="D66" s="14"/>
      <c r="E66" s="14"/>
      <c r="F66" s="14"/>
      <c r="G66" s="14"/>
      <c r="H66" s="14">
        <f t="shared" si="12"/>
        <v>0</v>
      </c>
      <c r="I66" s="14">
        <f t="shared" si="13"/>
        <v>0</v>
      </c>
    </row>
    <row r="67" spans="1:9">
      <c r="A67" s="21" t="s">
        <v>105</v>
      </c>
      <c r="B67" s="7" t="s">
        <v>106</v>
      </c>
      <c r="C67" s="14">
        <v>1</v>
      </c>
      <c r="D67" s="14"/>
      <c r="E67" s="14">
        <f>C67*D67</f>
        <v>0</v>
      </c>
      <c r="F67" s="14"/>
      <c r="G67" s="14">
        <f>C67*F67</f>
        <v>0</v>
      </c>
      <c r="H67" s="14">
        <f t="shared" si="12"/>
        <v>0</v>
      </c>
      <c r="I67" s="14">
        <f t="shared" si="13"/>
        <v>0</v>
      </c>
    </row>
    <row r="68" spans="1:9">
      <c r="A68" s="20" t="s">
        <v>107</v>
      </c>
      <c r="B68" s="4" t="s">
        <v>13</v>
      </c>
      <c r="C68" s="13"/>
      <c r="D68" s="13"/>
      <c r="E68" s="13">
        <f>SUM(E56:E67)</f>
        <v>0</v>
      </c>
      <c r="F68" s="13"/>
      <c r="G68" s="13">
        <f>SUM(G56:G67)</f>
        <v>0</v>
      </c>
      <c r="H68" s="13"/>
      <c r="I68" s="13">
        <f>SUM(I56:I67)</f>
        <v>0</v>
      </c>
    </row>
    <row r="69" spans="1:9">
      <c r="A69" s="21" t="s">
        <v>13</v>
      </c>
      <c r="B69" s="7" t="s">
        <v>13</v>
      </c>
      <c r="C69" s="14"/>
      <c r="D69" s="14"/>
      <c r="E69" s="14"/>
      <c r="F69" s="14"/>
      <c r="G69" s="14"/>
      <c r="H69" s="14">
        <f>D69+F69</f>
        <v>0</v>
      </c>
      <c r="I69" s="14">
        <f>E69+G69</f>
        <v>0</v>
      </c>
    </row>
    <row r="70" spans="1:9">
      <c r="A70" s="21" t="s">
        <v>13</v>
      </c>
      <c r="B70" s="7" t="s">
        <v>13</v>
      </c>
      <c r="C70" s="14"/>
      <c r="D70" s="14"/>
      <c r="E70" s="14"/>
      <c r="F70" s="14"/>
      <c r="G70" s="14"/>
      <c r="H70" s="14">
        <f>D70+F70</f>
        <v>0</v>
      </c>
      <c r="I70" s="14">
        <f>E70+G70</f>
        <v>0</v>
      </c>
    </row>
    <row r="71" spans="1:9">
      <c r="A71" s="20" t="s">
        <v>108</v>
      </c>
      <c r="B71" s="4" t="s">
        <v>13</v>
      </c>
      <c r="C71" s="13"/>
      <c r="D71" s="13"/>
      <c r="E71" s="13"/>
      <c r="F71" s="13"/>
      <c r="G71" s="13"/>
      <c r="H71" s="13"/>
      <c r="I71" s="13"/>
    </row>
    <row r="72" spans="1:9">
      <c r="A72" s="22" t="s">
        <v>109</v>
      </c>
      <c r="B72" s="8" t="s">
        <v>13</v>
      </c>
      <c r="C72" s="15"/>
      <c r="D72" s="15"/>
      <c r="E72" s="15"/>
      <c r="F72" s="15"/>
      <c r="G72" s="15"/>
      <c r="H72" s="15"/>
      <c r="I72" s="15"/>
    </row>
    <row r="73" spans="1:9" ht="26.25">
      <c r="A73" s="23" t="s">
        <v>110</v>
      </c>
      <c r="B73" s="16" t="s">
        <v>13</v>
      </c>
      <c r="C73" s="17"/>
      <c r="D73" s="17"/>
      <c r="E73" s="17"/>
      <c r="F73" s="17"/>
      <c r="G73" s="17"/>
      <c r="H73" s="17"/>
      <c r="I73" s="17"/>
    </row>
    <row r="74" spans="1:9">
      <c r="A74" s="21" t="s">
        <v>111</v>
      </c>
      <c r="B74" s="7" t="s">
        <v>112</v>
      </c>
      <c r="C74" s="14">
        <v>30</v>
      </c>
      <c r="D74" s="14"/>
      <c r="E74" s="14">
        <f>C74*D74</f>
        <v>0</v>
      </c>
      <c r="F74" s="14"/>
      <c r="G74" s="14">
        <f>C74*F74</f>
        <v>0</v>
      </c>
      <c r="H74" s="14">
        <f t="shared" ref="H74:I78" si="14">D74+F74</f>
        <v>0</v>
      </c>
      <c r="I74" s="14">
        <f t="shared" si="14"/>
        <v>0</v>
      </c>
    </row>
    <row r="75" spans="1:9">
      <c r="A75" s="21" t="s">
        <v>113</v>
      </c>
      <c r="B75" s="7" t="s">
        <v>112</v>
      </c>
      <c r="C75" s="14">
        <v>90</v>
      </c>
      <c r="D75" s="14"/>
      <c r="E75" s="14">
        <f>C75*D75</f>
        <v>0</v>
      </c>
      <c r="F75" s="14"/>
      <c r="G75" s="14">
        <f>C75*F75</f>
        <v>0</v>
      </c>
      <c r="H75" s="14">
        <f t="shared" si="14"/>
        <v>0</v>
      </c>
      <c r="I75" s="14">
        <f t="shared" si="14"/>
        <v>0</v>
      </c>
    </row>
    <row r="76" spans="1:9">
      <c r="A76" s="21" t="s">
        <v>114</v>
      </c>
      <c r="B76" s="7" t="s">
        <v>112</v>
      </c>
      <c r="C76" s="14">
        <v>40</v>
      </c>
      <c r="D76" s="14"/>
      <c r="E76" s="14">
        <f>C76*D76</f>
        <v>0</v>
      </c>
      <c r="F76" s="14"/>
      <c r="G76" s="14">
        <f>C76*F76</f>
        <v>0</v>
      </c>
      <c r="H76" s="14">
        <f t="shared" si="14"/>
        <v>0</v>
      </c>
      <c r="I76" s="14">
        <f t="shared" si="14"/>
        <v>0</v>
      </c>
    </row>
    <row r="77" spans="1:9">
      <c r="A77" s="21" t="s">
        <v>115</v>
      </c>
      <c r="B77" s="7" t="s">
        <v>112</v>
      </c>
      <c r="C77" s="14">
        <v>35</v>
      </c>
      <c r="D77" s="14"/>
      <c r="E77" s="14">
        <f>C77*D77</f>
        <v>0</v>
      </c>
      <c r="F77" s="14"/>
      <c r="G77" s="14">
        <f>C77*F77</f>
        <v>0</v>
      </c>
      <c r="H77" s="14">
        <f t="shared" si="14"/>
        <v>0</v>
      </c>
      <c r="I77" s="14">
        <f t="shared" si="14"/>
        <v>0</v>
      </c>
    </row>
    <row r="78" spans="1:9">
      <c r="A78" s="21" t="s">
        <v>116</v>
      </c>
      <c r="B78" s="7" t="s">
        <v>112</v>
      </c>
      <c r="C78" s="14">
        <v>35</v>
      </c>
      <c r="D78" s="14"/>
      <c r="E78" s="14">
        <f>C78*D78</f>
        <v>0</v>
      </c>
      <c r="F78" s="14"/>
      <c r="G78" s="14">
        <f>C78*F78</f>
        <v>0</v>
      </c>
      <c r="H78" s="14">
        <f t="shared" si="14"/>
        <v>0</v>
      </c>
      <c r="I78" s="14">
        <f t="shared" si="14"/>
        <v>0</v>
      </c>
    </row>
    <row r="79" spans="1:9">
      <c r="A79" s="23" t="s">
        <v>117</v>
      </c>
      <c r="B79" s="16" t="s">
        <v>13</v>
      </c>
      <c r="C79" s="17"/>
      <c r="D79" s="17"/>
      <c r="E79" s="17"/>
      <c r="F79" s="17"/>
      <c r="G79" s="17"/>
      <c r="H79" s="17"/>
      <c r="I79" s="17"/>
    </row>
    <row r="80" spans="1:9">
      <c r="A80" s="21" t="s">
        <v>118</v>
      </c>
      <c r="B80" s="7" t="s">
        <v>112</v>
      </c>
      <c r="C80" s="14">
        <v>30</v>
      </c>
      <c r="D80" s="14"/>
      <c r="E80" s="14">
        <f t="shared" ref="E80:E86" si="15">C80*D80</f>
        <v>0</v>
      </c>
      <c r="F80" s="14"/>
      <c r="G80" s="14">
        <f t="shared" ref="G80:G86" si="16">C80*F80</f>
        <v>0</v>
      </c>
      <c r="H80" s="14">
        <f t="shared" ref="H80:I86" si="17">D80+F80</f>
        <v>0</v>
      </c>
      <c r="I80" s="14">
        <f t="shared" si="17"/>
        <v>0</v>
      </c>
    </row>
    <row r="81" spans="1:9">
      <c r="A81" s="21" t="s">
        <v>119</v>
      </c>
      <c r="B81" s="7" t="s">
        <v>112</v>
      </c>
      <c r="C81" s="14">
        <v>30</v>
      </c>
      <c r="D81" s="14"/>
      <c r="E81" s="14">
        <f t="shared" si="15"/>
        <v>0</v>
      </c>
      <c r="F81" s="14"/>
      <c r="G81" s="14">
        <f t="shared" si="16"/>
        <v>0</v>
      </c>
      <c r="H81" s="14">
        <f t="shared" si="17"/>
        <v>0</v>
      </c>
      <c r="I81" s="14">
        <f t="shared" si="17"/>
        <v>0</v>
      </c>
    </row>
    <row r="82" spans="1:9">
      <c r="A82" s="21" t="s">
        <v>120</v>
      </c>
      <c r="B82" s="7" t="s">
        <v>112</v>
      </c>
      <c r="C82" s="14">
        <v>320</v>
      </c>
      <c r="D82" s="14"/>
      <c r="E82" s="14">
        <f t="shared" si="15"/>
        <v>0</v>
      </c>
      <c r="F82" s="14"/>
      <c r="G82" s="14">
        <f t="shared" si="16"/>
        <v>0</v>
      </c>
      <c r="H82" s="14">
        <f t="shared" si="17"/>
        <v>0</v>
      </c>
      <c r="I82" s="14">
        <f t="shared" si="17"/>
        <v>0</v>
      </c>
    </row>
    <row r="83" spans="1:9">
      <c r="A83" s="21" t="s">
        <v>121</v>
      </c>
      <c r="B83" s="7" t="s">
        <v>112</v>
      </c>
      <c r="C83" s="14">
        <v>80</v>
      </c>
      <c r="D83" s="14"/>
      <c r="E83" s="14">
        <f t="shared" si="15"/>
        <v>0</v>
      </c>
      <c r="F83" s="14"/>
      <c r="G83" s="14">
        <f t="shared" si="16"/>
        <v>0</v>
      </c>
      <c r="H83" s="14">
        <f t="shared" si="17"/>
        <v>0</v>
      </c>
      <c r="I83" s="14">
        <f t="shared" si="17"/>
        <v>0</v>
      </c>
    </row>
    <row r="84" spans="1:9">
      <c r="A84" s="21" t="s">
        <v>122</v>
      </c>
      <c r="B84" s="7" t="s">
        <v>112</v>
      </c>
      <c r="C84" s="14">
        <v>75</v>
      </c>
      <c r="D84" s="14"/>
      <c r="E84" s="14">
        <f t="shared" si="15"/>
        <v>0</v>
      </c>
      <c r="F84" s="14"/>
      <c r="G84" s="14">
        <f t="shared" si="16"/>
        <v>0</v>
      </c>
      <c r="H84" s="14">
        <f t="shared" si="17"/>
        <v>0</v>
      </c>
      <c r="I84" s="14">
        <f t="shared" si="17"/>
        <v>0</v>
      </c>
    </row>
    <row r="85" spans="1:9">
      <c r="A85" s="21" t="s">
        <v>123</v>
      </c>
      <c r="B85" s="7" t="s">
        <v>112</v>
      </c>
      <c r="C85" s="14">
        <v>365</v>
      </c>
      <c r="D85" s="14"/>
      <c r="E85" s="14">
        <f t="shared" si="15"/>
        <v>0</v>
      </c>
      <c r="F85" s="14"/>
      <c r="G85" s="14">
        <f t="shared" si="16"/>
        <v>0</v>
      </c>
      <c r="H85" s="14">
        <f t="shared" si="17"/>
        <v>0</v>
      </c>
      <c r="I85" s="14">
        <f t="shared" si="17"/>
        <v>0</v>
      </c>
    </row>
    <row r="86" spans="1:9">
      <c r="A86" s="21" t="s">
        <v>124</v>
      </c>
      <c r="B86" s="7" t="s">
        <v>112</v>
      </c>
      <c r="C86" s="14">
        <v>10</v>
      </c>
      <c r="D86" s="14"/>
      <c r="E86" s="14">
        <f t="shared" si="15"/>
        <v>0</v>
      </c>
      <c r="F86" s="14"/>
      <c r="G86" s="14">
        <f t="shared" si="16"/>
        <v>0</v>
      </c>
      <c r="H86" s="14">
        <f t="shared" si="17"/>
        <v>0</v>
      </c>
      <c r="I86" s="14">
        <f t="shared" si="17"/>
        <v>0</v>
      </c>
    </row>
    <row r="87" spans="1:9">
      <c r="A87" s="23" t="s">
        <v>125</v>
      </c>
      <c r="B87" s="16" t="s">
        <v>13</v>
      </c>
      <c r="C87" s="17"/>
      <c r="D87" s="17"/>
      <c r="E87" s="17"/>
      <c r="F87" s="17"/>
      <c r="G87" s="17"/>
      <c r="H87" s="17"/>
      <c r="I87" s="17"/>
    </row>
    <row r="88" spans="1:9">
      <c r="A88" s="21" t="s">
        <v>126</v>
      </c>
      <c r="B88" s="7" t="s">
        <v>112</v>
      </c>
      <c r="C88" s="14">
        <v>16</v>
      </c>
      <c r="D88" s="14"/>
      <c r="E88" s="14">
        <f>C88*D88</f>
        <v>0</v>
      </c>
      <c r="F88" s="14"/>
      <c r="G88" s="14">
        <f>C88*F88</f>
        <v>0</v>
      </c>
      <c r="H88" s="14">
        <f>D88+F88</f>
        <v>0</v>
      </c>
      <c r="I88" s="14">
        <f>E88+G88</f>
        <v>0</v>
      </c>
    </row>
    <row r="89" spans="1:9">
      <c r="A89" s="23" t="s">
        <v>127</v>
      </c>
      <c r="B89" s="16" t="s">
        <v>13</v>
      </c>
      <c r="C89" s="17"/>
      <c r="D89" s="17"/>
      <c r="E89" s="17"/>
      <c r="F89" s="17"/>
      <c r="G89" s="17"/>
      <c r="H89" s="17"/>
      <c r="I89" s="17"/>
    </row>
    <row r="90" spans="1:9">
      <c r="A90" s="21" t="s">
        <v>128</v>
      </c>
      <c r="B90" s="7" t="s">
        <v>112</v>
      </c>
      <c r="C90" s="14">
        <v>25</v>
      </c>
      <c r="D90" s="14"/>
      <c r="E90" s="14">
        <f>C90*D90</f>
        <v>0</v>
      </c>
      <c r="F90" s="14"/>
      <c r="G90" s="14">
        <f>C90*F90</f>
        <v>0</v>
      </c>
      <c r="H90" s="14">
        <f>D90+F90</f>
        <v>0</v>
      </c>
      <c r="I90" s="14">
        <f>E90+G90</f>
        <v>0</v>
      </c>
    </row>
    <row r="91" spans="1:9">
      <c r="A91" s="23" t="s">
        <v>129</v>
      </c>
      <c r="B91" s="16" t="s">
        <v>13</v>
      </c>
      <c r="C91" s="17"/>
      <c r="D91" s="17"/>
      <c r="E91" s="17"/>
      <c r="F91" s="17"/>
      <c r="G91" s="17"/>
      <c r="H91" s="17"/>
      <c r="I91" s="17"/>
    </row>
    <row r="92" spans="1:9">
      <c r="A92" s="21" t="s">
        <v>130</v>
      </c>
      <c r="B92" s="7" t="s">
        <v>71</v>
      </c>
      <c r="C92" s="14">
        <v>1</v>
      </c>
      <c r="D92" s="14"/>
      <c r="E92" s="14">
        <f>C92*D92</f>
        <v>0</v>
      </c>
      <c r="F92" s="14"/>
      <c r="G92" s="14">
        <f>C92*F92</f>
        <v>0</v>
      </c>
      <c r="H92" s="14">
        <f>D92+F92</f>
        <v>0</v>
      </c>
      <c r="I92" s="14">
        <f>E92+G92</f>
        <v>0</v>
      </c>
    </row>
    <row r="93" spans="1:9">
      <c r="A93" s="22" t="s">
        <v>131</v>
      </c>
      <c r="B93" s="8" t="s">
        <v>13</v>
      </c>
      <c r="C93" s="15"/>
      <c r="D93" s="15"/>
      <c r="E93" s="15">
        <f>SUM(E73:E92)</f>
        <v>0</v>
      </c>
      <c r="F93" s="15"/>
      <c r="G93" s="15">
        <f>SUM(G73:G92)</f>
        <v>0</v>
      </c>
      <c r="H93" s="15"/>
      <c r="I93" s="15">
        <f>SUM(I73:I92)</f>
        <v>0</v>
      </c>
    </row>
    <row r="94" spans="1:9">
      <c r="A94" s="21" t="s">
        <v>13</v>
      </c>
      <c r="B94" s="7" t="s">
        <v>13</v>
      </c>
      <c r="C94" s="14"/>
      <c r="D94" s="14"/>
      <c r="E94" s="14"/>
      <c r="F94" s="14"/>
      <c r="G94" s="14"/>
      <c r="H94" s="14">
        <f>D94+F94</f>
        <v>0</v>
      </c>
      <c r="I94" s="14">
        <f>E94+G94</f>
        <v>0</v>
      </c>
    </row>
    <row r="95" spans="1:9">
      <c r="A95" s="22" t="s">
        <v>132</v>
      </c>
      <c r="B95" s="8" t="s">
        <v>13</v>
      </c>
      <c r="C95" s="15"/>
      <c r="D95" s="15"/>
      <c r="E95" s="15"/>
      <c r="F95" s="15"/>
      <c r="G95" s="15"/>
      <c r="H95" s="15"/>
      <c r="I95" s="15"/>
    </row>
    <row r="96" spans="1:9">
      <c r="A96" s="21" t="s">
        <v>133</v>
      </c>
      <c r="B96" s="7" t="s">
        <v>58</v>
      </c>
      <c r="C96" s="14">
        <v>22</v>
      </c>
      <c r="D96" s="14"/>
      <c r="E96" s="14">
        <f>C96*D96</f>
        <v>0</v>
      </c>
      <c r="F96" s="14"/>
      <c r="G96" s="14">
        <f>C96*F96</f>
        <v>0</v>
      </c>
      <c r="H96" s="14">
        <f t="shared" ref="H96:H105" si="18">D96+F96</f>
        <v>0</v>
      </c>
      <c r="I96" s="14">
        <f t="shared" ref="I96:I105" si="19">E96+G96</f>
        <v>0</v>
      </c>
    </row>
    <row r="97" spans="1:9">
      <c r="A97" s="21" t="s">
        <v>134</v>
      </c>
      <c r="B97" s="7" t="s">
        <v>58</v>
      </c>
      <c r="C97" s="14">
        <v>2</v>
      </c>
      <c r="D97" s="14"/>
      <c r="E97" s="14">
        <f>C97*D97</f>
        <v>0</v>
      </c>
      <c r="F97" s="14"/>
      <c r="G97" s="14">
        <f>C97*F97</f>
        <v>0</v>
      </c>
      <c r="H97" s="14">
        <f t="shared" si="18"/>
        <v>0</v>
      </c>
      <c r="I97" s="14">
        <f t="shared" si="19"/>
        <v>0</v>
      </c>
    </row>
    <row r="98" spans="1:9">
      <c r="A98" s="21" t="s">
        <v>135</v>
      </c>
      <c r="B98" s="7" t="s">
        <v>58</v>
      </c>
      <c r="C98" s="14">
        <v>15</v>
      </c>
      <c r="D98" s="14"/>
      <c r="E98" s="14">
        <f>C98*D98</f>
        <v>0</v>
      </c>
      <c r="F98" s="14"/>
      <c r="G98" s="14">
        <f>C98*F98</f>
        <v>0</v>
      </c>
      <c r="H98" s="14">
        <f t="shared" si="18"/>
        <v>0</v>
      </c>
      <c r="I98" s="14">
        <f t="shared" si="19"/>
        <v>0</v>
      </c>
    </row>
    <row r="99" spans="1:9">
      <c r="A99" s="21" t="s">
        <v>136</v>
      </c>
      <c r="B99" s="7" t="s">
        <v>58</v>
      </c>
      <c r="C99" s="14">
        <v>0</v>
      </c>
      <c r="D99" s="14"/>
      <c r="E99" s="14"/>
      <c r="F99" s="14"/>
      <c r="G99" s="14"/>
      <c r="H99" s="14">
        <f t="shared" si="18"/>
        <v>0</v>
      </c>
      <c r="I99" s="14">
        <f t="shared" si="19"/>
        <v>0</v>
      </c>
    </row>
    <row r="100" spans="1:9">
      <c r="A100" s="21" t="s">
        <v>137</v>
      </c>
      <c r="B100" s="7" t="s">
        <v>58</v>
      </c>
      <c r="C100" s="14">
        <v>2</v>
      </c>
      <c r="D100" s="14"/>
      <c r="E100" s="14">
        <f>C100*D100</f>
        <v>0</v>
      </c>
      <c r="F100" s="14"/>
      <c r="G100" s="14">
        <f>C100*F100</f>
        <v>0</v>
      </c>
      <c r="H100" s="14">
        <f t="shared" si="18"/>
        <v>0</v>
      </c>
      <c r="I100" s="14">
        <f t="shared" si="19"/>
        <v>0</v>
      </c>
    </row>
    <row r="101" spans="1:9">
      <c r="A101" s="21" t="s">
        <v>138</v>
      </c>
      <c r="B101" s="7" t="s">
        <v>58</v>
      </c>
      <c r="C101" s="14">
        <v>2</v>
      </c>
      <c r="D101" s="14"/>
      <c r="E101" s="14">
        <f>C101*D101</f>
        <v>0</v>
      </c>
      <c r="F101" s="14"/>
      <c r="G101" s="14">
        <f>C101*F101</f>
        <v>0</v>
      </c>
      <c r="H101" s="14">
        <f t="shared" si="18"/>
        <v>0</v>
      </c>
      <c r="I101" s="14">
        <f t="shared" si="19"/>
        <v>0</v>
      </c>
    </row>
    <row r="102" spans="1:9" ht="24.75">
      <c r="A102" s="21" t="s">
        <v>139</v>
      </c>
      <c r="B102" s="7" t="s">
        <v>58</v>
      </c>
      <c r="C102" s="14">
        <v>2</v>
      </c>
      <c r="D102" s="14"/>
      <c r="E102" s="14">
        <f>C102*D102</f>
        <v>0</v>
      </c>
      <c r="F102" s="14"/>
      <c r="G102" s="14">
        <f>C102*F102</f>
        <v>0</v>
      </c>
      <c r="H102" s="14">
        <f t="shared" si="18"/>
        <v>0</v>
      </c>
      <c r="I102" s="14">
        <f t="shared" si="19"/>
        <v>0</v>
      </c>
    </row>
    <row r="103" spans="1:9" ht="24.75">
      <c r="A103" s="21" t="s">
        <v>140</v>
      </c>
      <c r="B103" s="7" t="s">
        <v>58</v>
      </c>
      <c r="C103" s="14">
        <v>0</v>
      </c>
      <c r="D103" s="14"/>
      <c r="E103" s="14"/>
      <c r="F103" s="14"/>
      <c r="G103" s="14"/>
      <c r="H103" s="14">
        <f t="shared" si="18"/>
        <v>0</v>
      </c>
      <c r="I103" s="14">
        <f t="shared" si="19"/>
        <v>0</v>
      </c>
    </row>
    <row r="104" spans="1:9">
      <c r="A104" s="21" t="s">
        <v>284</v>
      </c>
      <c r="B104" s="7" t="s">
        <v>58</v>
      </c>
      <c r="C104" s="14">
        <v>76</v>
      </c>
      <c r="D104" s="14"/>
      <c r="E104" s="14">
        <f>C104*D104</f>
        <v>0</v>
      </c>
      <c r="F104" s="14"/>
      <c r="G104" s="14">
        <f>C104*F104</f>
        <v>0</v>
      </c>
      <c r="H104" s="14">
        <f t="shared" si="18"/>
        <v>0</v>
      </c>
      <c r="I104" s="14">
        <f t="shared" si="19"/>
        <v>0</v>
      </c>
    </row>
    <row r="105" spans="1:9">
      <c r="A105" s="21" t="s">
        <v>141</v>
      </c>
      <c r="B105" s="7" t="s">
        <v>58</v>
      </c>
      <c r="C105" s="14">
        <v>2</v>
      </c>
      <c r="D105" s="14"/>
      <c r="E105" s="14">
        <f>C105*D105</f>
        <v>0</v>
      </c>
      <c r="F105" s="14"/>
      <c r="G105" s="14">
        <f>C105*F105</f>
        <v>0</v>
      </c>
      <c r="H105" s="14">
        <f t="shared" si="18"/>
        <v>0</v>
      </c>
      <c r="I105" s="14">
        <f t="shared" si="19"/>
        <v>0</v>
      </c>
    </row>
    <row r="106" spans="1:9">
      <c r="A106" s="22" t="s">
        <v>142</v>
      </c>
      <c r="B106" s="8" t="s">
        <v>13</v>
      </c>
      <c r="C106" s="15"/>
      <c r="D106" s="15"/>
      <c r="E106" s="15">
        <f>SUM(E96:E105)</f>
        <v>0</v>
      </c>
      <c r="F106" s="15"/>
      <c r="G106" s="15">
        <f>SUM(G96:G105)</f>
        <v>0</v>
      </c>
      <c r="H106" s="15"/>
      <c r="I106" s="15">
        <f>SUM(I96:I105)</f>
        <v>0</v>
      </c>
    </row>
    <row r="107" spans="1:9">
      <c r="A107" s="21" t="s">
        <v>13</v>
      </c>
      <c r="B107" s="7" t="s">
        <v>13</v>
      </c>
      <c r="C107" s="14"/>
      <c r="D107" s="14"/>
      <c r="E107" s="14"/>
      <c r="F107" s="14"/>
      <c r="G107" s="14"/>
      <c r="H107" s="14">
        <f>D107+F107</f>
        <v>0</v>
      </c>
      <c r="I107" s="14">
        <f>E107+G107</f>
        <v>0</v>
      </c>
    </row>
    <row r="108" spans="1:9">
      <c r="A108" s="22" t="s">
        <v>143</v>
      </c>
      <c r="B108" s="8" t="s">
        <v>13</v>
      </c>
      <c r="C108" s="15"/>
      <c r="D108" s="15"/>
      <c r="E108" s="15"/>
      <c r="F108" s="15"/>
      <c r="G108" s="15"/>
      <c r="H108" s="15"/>
      <c r="I108" s="15"/>
    </row>
    <row r="109" spans="1:9" ht="24.75">
      <c r="A109" s="21" t="s">
        <v>144</v>
      </c>
      <c r="B109" s="7" t="s">
        <v>58</v>
      </c>
      <c r="C109" s="14">
        <v>4</v>
      </c>
      <c r="D109" s="14"/>
      <c r="E109" s="14">
        <f t="shared" ref="E109:E115" si="20">C109*D109</f>
        <v>0</v>
      </c>
      <c r="F109" s="14"/>
      <c r="G109" s="14">
        <f t="shared" ref="G109:G115" si="21">C109*F109</f>
        <v>0</v>
      </c>
      <c r="H109" s="14">
        <f t="shared" ref="H109:H121" si="22">D109+F109</f>
        <v>0</v>
      </c>
      <c r="I109" s="14">
        <f t="shared" ref="I109:I121" si="23">E109+G109</f>
        <v>0</v>
      </c>
    </row>
    <row r="110" spans="1:9" ht="24.75">
      <c r="A110" s="21" t="s">
        <v>145</v>
      </c>
      <c r="B110" s="7" t="s">
        <v>58</v>
      </c>
      <c r="C110" s="14">
        <v>2</v>
      </c>
      <c r="D110" s="14"/>
      <c r="E110" s="14">
        <f t="shared" si="20"/>
        <v>0</v>
      </c>
      <c r="F110" s="14"/>
      <c r="G110" s="14">
        <f t="shared" si="21"/>
        <v>0</v>
      </c>
      <c r="H110" s="14">
        <f t="shared" si="22"/>
        <v>0</v>
      </c>
      <c r="I110" s="14">
        <f t="shared" si="23"/>
        <v>0</v>
      </c>
    </row>
    <row r="111" spans="1:9" ht="24.75">
      <c r="A111" s="21" t="s">
        <v>146</v>
      </c>
      <c r="B111" s="7" t="s">
        <v>58</v>
      </c>
      <c r="C111" s="14">
        <v>2</v>
      </c>
      <c r="D111" s="14"/>
      <c r="E111" s="14">
        <f t="shared" si="20"/>
        <v>0</v>
      </c>
      <c r="F111" s="14"/>
      <c r="G111" s="14">
        <f t="shared" si="21"/>
        <v>0</v>
      </c>
      <c r="H111" s="14">
        <f t="shared" si="22"/>
        <v>0</v>
      </c>
      <c r="I111" s="14">
        <f t="shared" si="23"/>
        <v>0</v>
      </c>
    </row>
    <row r="112" spans="1:9" ht="24.75">
      <c r="A112" s="21" t="s">
        <v>147</v>
      </c>
      <c r="B112" s="7" t="s">
        <v>58</v>
      </c>
      <c r="C112" s="14">
        <v>2</v>
      </c>
      <c r="D112" s="14"/>
      <c r="E112" s="14">
        <f t="shared" si="20"/>
        <v>0</v>
      </c>
      <c r="F112" s="14"/>
      <c r="G112" s="14">
        <f t="shared" si="21"/>
        <v>0</v>
      </c>
      <c r="H112" s="14">
        <f t="shared" si="22"/>
        <v>0</v>
      </c>
      <c r="I112" s="14">
        <f t="shared" si="23"/>
        <v>0</v>
      </c>
    </row>
    <row r="113" spans="1:9" ht="36.75">
      <c r="A113" s="21" t="s">
        <v>285</v>
      </c>
      <c r="B113" s="7" t="s">
        <v>58</v>
      </c>
      <c r="C113" s="14">
        <v>26</v>
      </c>
      <c r="D113" s="14"/>
      <c r="E113" s="14">
        <f t="shared" si="20"/>
        <v>0</v>
      </c>
      <c r="F113" s="14"/>
      <c r="G113" s="14">
        <f t="shared" si="21"/>
        <v>0</v>
      </c>
      <c r="H113" s="14">
        <f t="shared" si="22"/>
        <v>0</v>
      </c>
      <c r="I113" s="14">
        <f t="shared" si="23"/>
        <v>0</v>
      </c>
    </row>
    <row r="114" spans="1:9" ht="36.75">
      <c r="A114" s="21" t="s">
        <v>286</v>
      </c>
      <c r="B114" s="7" t="s">
        <v>58</v>
      </c>
      <c r="C114" s="14">
        <v>9</v>
      </c>
      <c r="D114" s="14"/>
      <c r="E114" s="14">
        <f t="shared" si="20"/>
        <v>0</v>
      </c>
      <c r="F114" s="14"/>
      <c r="G114" s="14">
        <f t="shared" si="21"/>
        <v>0</v>
      </c>
      <c r="H114" s="14">
        <f t="shared" si="22"/>
        <v>0</v>
      </c>
      <c r="I114" s="14">
        <f t="shared" si="23"/>
        <v>0</v>
      </c>
    </row>
    <row r="115" spans="1:9" ht="24.75">
      <c r="A115" s="21" t="s">
        <v>148</v>
      </c>
      <c r="B115" s="7" t="s">
        <v>58</v>
      </c>
      <c r="C115" s="14">
        <v>1</v>
      </c>
      <c r="D115" s="14"/>
      <c r="E115" s="14">
        <f t="shared" si="20"/>
        <v>0</v>
      </c>
      <c r="F115" s="14"/>
      <c r="G115" s="14">
        <f t="shared" si="21"/>
        <v>0</v>
      </c>
      <c r="H115" s="14">
        <f t="shared" si="22"/>
        <v>0</v>
      </c>
      <c r="I115" s="14">
        <f t="shared" si="23"/>
        <v>0</v>
      </c>
    </row>
    <row r="116" spans="1:9">
      <c r="A116" s="21" t="s">
        <v>13</v>
      </c>
      <c r="B116" s="7" t="s">
        <v>13</v>
      </c>
      <c r="C116" s="14"/>
      <c r="D116" s="14"/>
      <c r="E116" s="14"/>
      <c r="F116" s="14"/>
      <c r="G116" s="14"/>
      <c r="H116" s="14">
        <f t="shared" si="22"/>
        <v>0</v>
      </c>
      <c r="I116" s="14">
        <f t="shared" si="23"/>
        <v>0</v>
      </c>
    </row>
    <row r="117" spans="1:9" ht="24.75">
      <c r="A117" s="21" t="s">
        <v>287</v>
      </c>
      <c r="B117" s="7" t="s">
        <v>58</v>
      </c>
      <c r="C117" s="14">
        <v>12</v>
      </c>
      <c r="D117" s="14"/>
      <c r="E117" s="14">
        <f>C117*D117</f>
        <v>0</v>
      </c>
      <c r="F117" s="14"/>
      <c r="G117" s="14">
        <f>C117*F117</f>
        <v>0</v>
      </c>
      <c r="H117" s="14">
        <f t="shared" si="22"/>
        <v>0</v>
      </c>
      <c r="I117" s="14">
        <f t="shared" si="23"/>
        <v>0</v>
      </c>
    </row>
    <row r="118" spans="1:9" ht="24.75">
      <c r="A118" s="21" t="s">
        <v>288</v>
      </c>
      <c r="B118" s="7" t="s">
        <v>58</v>
      </c>
      <c r="C118" s="14">
        <v>4</v>
      </c>
      <c r="D118" s="14"/>
      <c r="E118" s="14">
        <f>C118*D118</f>
        <v>0</v>
      </c>
      <c r="F118" s="14"/>
      <c r="G118" s="14">
        <f>C118*F118</f>
        <v>0</v>
      </c>
      <c r="H118" s="14">
        <f t="shared" si="22"/>
        <v>0</v>
      </c>
      <c r="I118" s="14">
        <f t="shared" si="23"/>
        <v>0</v>
      </c>
    </row>
    <row r="119" spans="1:9">
      <c r="A119" s="21" t="s">
        <v>289</v>
      </c>
      <c r="B119" s="7" t="s">
        <v>58</v>
      </c>
      <c r="C119" s="14">
        <v>8</v>
      </c>
      <c r="D119" s="14"/>
      <c r="E119" s="14">
        <f>C119*D119</f>
        <v>0</v>
      </c>
      <c r="F119" s="14"/>
      <c r="G119" s="14">
        <f>C119*F119</f>
        <v>0</v>
      </c>
      <c r="H119" s="14">
        <f t="shared" si="22"/>
        <v>0</v>
      </c>
      <c r="I119" s="14">
        <f t="shared" si="23"/>
        <v>0</v>
      </c>
    </row>
    <row r="120" spans="1:9">
      <c r="A120" s="21" t="s">
        <v>290</v>
      </c>
      <c r="B120" s="7" t="s">
        <v>58</v>
      </c>
      <c r="C120" s="14">
        <v>2</v>
      </c>
      <c r="D120" s="14"/>
      <c r="E120" s="14">
        <f>C120*D120</f>
        <v>0</v>
      </c>
      <c r="F120" s="14"/>
      <c r="G120" s="14">
        <f>C120*F120</f>
        <v>0</v>
      </c>
      <c r="H120" s="14">
        <f t="shared" si="22"/>
        <v>0</v>
      </c>
      <c r="I120" s="14">
        <f t="shared" si="23"/>
        <v>0</v>
      </c>
    </row>
    <row r="121" spans="1:9" ht="24.75">
      <c r="A121" s="21" t="s">
        <v>291</v>
      </c>
      <c r="B121" s="7" t="s">
        <v>58</v>
      </c>
      <c r="C121" s="14">
        <v>2</v>
      </c>
      <c r="D121" s="14"/>
      <c r="E121" s="14">
        <f>C121*D121</f>
        <v>0</v>
      </c>
      <c r="F121" s="14"/>
      <c r="G121" s="14">
        <f>C121*F121</f>
        <v>0</v>
      </c>
      <c r="H121" s="14">
        <f t="shared" si="22"/>
        <v>0</v>
      </c>
      <c r="I121" s="14">
        <f t="shared" si="23"/>
        <v>0</v>
      </c>
    </row>
    <row r="122" spans="1:9">
      <c r="A122" s="23" t="s">
        <v>149</v>
      </c>
      <c r="B122" s="16" t="s">
        <v>13</v>
      </c>
      <c r="C122" s="17"/>
      <c r="D122" s="17"/>
      <c r="E122" s="17"/>
      <c r="F122" s="17"/>
      <c r="G122" s="17"/>
      <c r="H122" s="17"/>
      <c r="I122" s="17"/>
    </row>
    <row r="123" spans="1:9" ht="24.75">
      <c r="A123" s="21" t="s">
        <v>292</v>
      </c>
      <c r="B123" s="7" t="s">
        <v>58</v>
      </c>
      <c r="C123" s="14">
        <v>3</v>
      </c>
      <c r="D123" s="14"/>
      <c r="E123" s="14">
        <f>C123*D123</f>
        <v>0</v>
      </c>
      <c r="F123" s="14"/>
      <c r="G123" s="14">
        <f>C123*F123</f>
        <v>0</v>
      </c>
      <c r="H123" s="14">
        <f t="shared" ref="H123:I126" si="24">D123+F123</f>
        <v>0</v>
      </c>
      <c r="I123" s="14">
        <f t="shared" si="24"/>
        <v>0</v>
      </c>
    </row>
    <row r="124" spans="1:9" ht="24.75">
      <c r="A124" s="21" t="s">
        <v>293</v>
      </c>
      <c r="B124" s="7" t="s">
        <v>58</v>
      </c>
      <c r="C124" s="14">
        <v>1</v>
      </c>
      <c r="D124" s="14"/>
      <c r="E124" s="14">
        <f>C124*D124</f>
        <v>0</v>
      </c>
      <c r="F124" s="14"/>
      <c r="G124" s="14">
        <f>C124*F124</f>
        <v>0</v>
      </c>
      <c r="H124" s="14">
        <f t="shared" si="24"/>
        <v>0</v>
      </c>
      <c r="I124" s="14">
        <f t="shared" si="24"/>
        <v>0</v>
      </c>
    </row>
    <row r="125" spans="1:9" ht="24.75">
      <c r="A125" s="21" t="s">
        <v>294</v>
      </c>
      <c r="B125" s="7" t="s">
        <v>58</v>
      </c>
      <c r="C125" s="14">
        <v>18</v>
      </c>
      <c r="D125" s="14"/>
      <c r="E125" s="14">
        <f>C125*D125</f>
        <v>0</v>
      </c>
      <c r="F125" s="14"/>
      <c r="G125" s="14">
        <f>C125*F125</f>
        <v>0</v>
      </c>
      <c r="H125" s="14">
        <f t="shared" si="24"/>
        <v>0</v>
      </c>
      <c r="I125" s="14">
        <f t="shared" si="24"/>
        <v>0</v>
      </c>
    </row>
    <row r="126" spans="1:9" ht="24.75">
      <c r="A126" s="21" t="s">
        <v>295</v>
      </c>
      <c r="B126" s="7" t="s">
        <v>58</v>
      </c>
      <c r="C126" s="14">
        <v>3</v>
      </c>
      <c r="D126" s="14"/>
      <c r="E126" s="14">
        <f>C126*D126</f>
        <v>0</v>
      </c>
      <c r="F126" s="14"/>
      <c r="G126" s="14">
        <f>C126*F126</f>
        <v>0</v>
      </c>
      <c r="H126" s="14">
        <f t="shared" si="24"/>
        <v>0</v>
      </c>
      <c r="I126" s="14">
        <f t="shared" si="24"/>
        <v>0</v>
      </c>
    </row>
    <row r="127" spans="1:9">
      <c r="A127" s="23" t="s">
        <v>150</v>
      </c>
      <c r="B127" s="16" t="s">
        <v>13</v>
      </c>
      <c r="C127" s="17"/>
      <c r="D127" s="17"/>
      <c r="E127" s="17"/>
      <c r="F127" s="17"/>
      <c r="G127" s="17"/>
      <c r="H127" s="17"/>
      <c r="I127" s="17"/>
    </row>
    <row r="128" spans="1:9" ht="24.75">
      <c r="A128" s="21" t="s">
        <v>151</v>
      </c>
      <c r="B128" s="7" t="s">
        <v>58</v>
      </c>
      <c r="C128" s="14">
        <v>3</v>
      </c>
      <c r="D128" s="14"/>
      <c r="E128" s="14">
        <f t="shared" ref="E128:E134" si="25">C128*D128</f>
        <v>0</v>
      </c>
      <c r="F128" s="14"/>
      <c r="G128" s="14">
        <f t="shared" ref="G128:G134" si="26">C128*F128</f>
        <v>0</v>
      </c>
      <c r="H128" s="14">
        <f t="shared" ref="H128:I134" si="27">D128+F128</f>
        <v>0</v>
      </c>
      <c r="I128" s="14">
        <f t="shared" si="27"/>
        <v>0</v>
      </c>
    </row>
    <row r="129" spans="1:9" ht="24.75">
      <c r="A129" s="21" t="s">
        <v>152</v>
      </c>
      <c r="B129" s="7" t="s">
        <v>58</v>
      </c>
      <c r="C129" s="14">
        <v>1</v>
      </c>
      <c r="D129" s="14"/>
      <c r="E129" s="14">
        <f t="shared" si="25"/>
        <v>0</v>
      </c>
      <c r="F129" s="14"/>
      <c r="G129" s="14">
        <f t="shared" si="26"/>
        <v>0</v>
      </c>
      <c r="H129" s="14">
        <f t="shared" si="27"/>
        <v>0</v>
      </c>
      <c r="I129" s="14">
        <f t="shared" si="27"/>
        <v>0</v>
      </c>
    </row>
    <row r="130" spans="1:9" ht="24.75">
      <c r="A130" s="21" t="s">
        <v>153</v>
      </c>
      <c r="B130" s="7" t="s">
        <v>58</v>
      </c>
      <c r="C130" s="14">
        <v>2</v>
      </c>
      <c r="D130" s="14"/>
      <c r="E130" s="14">
        <f t="shared" si="25"/>
        <v>0</v>
      </c>
      <c r="F130" s="14"/>
      <c r="G130" s="14">
        <f t="shared" si="26"/>
        <v>0</v>
      </c>
      <c r="H130" s="14">
        <f t="shared" si="27"/>
        <v>0</v>
      </c>
      <c r="I130" s="14">
        <f t="shared" si="27"/>
        <v>0</v>
      </c>
    </row>
    <row r="131" spans="1:9" ht="24.75">
      <c r="A131" s="21" t="s">
        <v>154</v>
      </c>
      <c r="B131" s="7" t="s">
        <v>58</v>
      </c>
      <c r="C131" s="14">
        <v>1</v>
      </c>
      <c r="D131" s="14"/>
      <c r="E131" s="14">
        <f t="shared" si="25"/>
        <v>0</v>
      </c>
      <c r="F131" s="14"/>
      <c r="G131" s="14">
        <f t="shared" si="26"/>
        <v>0</v>
      </c>
      <c r="H131" s="14">
        <f t="shared" si="27"/>
        <v>0</v>
      </c>
      <c r="I131" s="14">
        <f t="shared" si="27"/>
        <v>0</v>
      </c>
    </row>
    <row r="132" spans="1:9">
      <c r="A132" s="21" t="s">
        <v>155</v>
      </c>
      <c r="B132" s="7" t="s">
        <v>58</v>
      </c>
      <c r="C132" s="14">
        <v>1</v>
      </c>
      <c r="D132" s="14"/>
      <c r="E132" s="14">
        <f t="shared" si="25"/>
        <v>0</v>
      </c>
      <c r="F132" s="14"/>
      <c r="G132" s="14">
        <f t="shared" si="26"/>
        <v>0</v>
      </c>
      <c r="H132" s="14">
        <f t="shared" si="27"/>
        <v>0</v>
      </c>
      <c r="I132" s="14">
        <f t="shared" si="27"/>
        <v>0</v>
      </c>
    </row>
    <row r="133" spans="1:9">
      <c r="A133" s="21" t="s">
        <v>156</v>
      </c>
      <c r="B133" s="7" t="s">
        <v>58</v>
      </c>
      <c r="C133" s="14">
        <v>1</v>
      </c>
      <c r="D133" s="14"/>
      <c r="E133" s="14">
        <f t="shared" si="25"/>
        <v>0</v>
      </c>
      <c r="F133" s="14"/>
      <c r="G133" s="14">
        <f t="shared" si="26"/>
        <v>0</v>
      </c>
      <c r="H133" s="14">
        <f t="shared" si="27"/>
        <v>0</v>
      </c>
      <c r="I133" s="14">
        <f t="shared" si="27"/>
        <v>0</v>
      </c>
    </row>
    <row r="134" spans="1:9">
      <c r="A134" s="21" t="s">
        <v>157</v>
      </c>
      <c r="B134" s="7" t="s">
        <v>58</v>
      </c>
      <c r="C134" s="14">
        <v>1</v>
      </c>
      <c r="D134" s="14"/>
      <c r="E134" s="14">
        <f t="shared" si="25"/>
        <v>0</v>
      </c>
      <c r="F134" s="14"/>
      <c r="G134" s="14">
        <f t="shared" si="26"/>
        <v>0</v>
      </c>
      <c r="H134" s="14">
        <f t="shared" si="27"/>
        <v>0</v>
      </c>
      <c r="I134" s="14">
        <f t="shared" si="27"/>
        <v>0</v>
      </c>
    </row>
    <row r="135" spans="1:9">
      <c r="A135" s="22" t="s">
        <v>158</v>
      </c>
      <c r="B135" s="8" t="s">
        <v>13</v>
      </c>
      <c r="C135" s="15"/>
      <c r="D135" s="15"/>
      <c r="E135" s="15">
        <f>SUM(E109:E134)</f>
        <v>0</v>
      </c>
      <c r="F135" s="15"/>
      <c r="G135" s="15">
        <f>SUM(G109:G134)</f>
        <v>0</v>
      </c>
      <c r="H135" s="15"/>
      <c r="I135" s="15">
        <f>SUM(I109:I134)</f>
        <v>0</v>
      </c>
    </row>
    <row r="136" spans="1:9">
      <c r="A136" s="21" t="s">
        <v>13</v>
      </c>
      <c r="B136" s="7" t="s">
        <v>13</v>
      </c>
      <c r="C136" s="14"/>
      <c r="D136" s="14"/>
      <c r="E136" s="14"/>
      <c r="F136" s="14"/>
      <c r="G136" s="14"/>
      <c r="H136" s="14">
        <f>D136+F136</f>
        <v>0</v>
      </c>
      <c r="I136" s="14">
        <f>E136+G136</f>
        <v>0</v>
      </c>
    </row>
    <row r="137" spans="1:9">
      <c r="A137" s="22" t="s">
        <v>159</v>
      </c>
      <c r="B137" s="8" t="s">
        <v>13</v>
      </c>
      <c r="C137" s="15"/>
      <c r="D137" s="15"/>
      <c r="E137" s="15"/>
      <c r="F137" s="15"/>
      <c r="G137" s="15"/>
      <c r="H137" s="15"/>
      <c r="I137" s="15"/>
    </row>
    <row r="138" spans="1:9">
      <c r="A138" s="21" t="s">
        <v>160</v>
      </c>
      <c r="B138" s="7" t="s">
        <v>58</v>
      </c>
      <c r="C138" s="14">
        <v>1</v>
      </c>
      <c r="D138" s="14"/>
      <c r="E138" s="14">
        <f>C138*D138</f>
        <v>0</v>
      </c>
      <c r="F138" s="14"/>
      <c r="G138" s="14">
        <f>C138*F138</f>
        <v>0</v>
      </c>
      <c r="H138" s="14">
        <f t="shared" ref="H138:I141" si="28">D138+F138</f>
        <v>0</v>
      </c>
      <c r="I138" s="14">
        <f t="shared" si="28"/>
        <v>0</v>
      </c>
    </row>
    <row r="139" spans="1:9">
      <c r="A139" s="21" t="s">
        <v>161</v>
      </c>
      <c r="B139" s="7" t="s">
        <v>58</v>
      </c>
      <c r="C139" s="14">
        <v>116</v>
      </c>
      <c r="D139" s="14"/>
      <c r="E139" s="14">
        <f>C139*D139</f>
        <v>0</v>
      </c>
      <c r="F139" s="14"/>
      <c r="G139" s="14">
        <f>C139*F139</f>
        <v>0</v>
      </c>
      <c r="H139" s="14">
        <f t="shared" si="28"/>
        <v>0</v>
      </c>
      <c r="I139" s="14">
        <f t="shared" si="28"/>
        <v>0</v>
      </c>
    </row>
    <row r="140" spans="1:9">
      <c r="A140" s="21" t="s">
        <v>162</v>
      </c>
      <c r="B140" s="7" t="s">
        <v>58</v>
      </c>
      <c r="C140" s="14">
        <v>5</v>
      </c>
      <c r="D140" s="14"/>
      <c r="E140" s="14">
        <f>C140*D140</f>
        <v>0</v>
      </c>
      <c r="F140" s="14"/>
      <c r="G140" s="14">
        <f>C140*F140</f>
        <v>0</v>
      </c>
      <c r="H140" s="14">
        <f t="shared" si="28"/>
        <v>0</v>
      </c>
      <c r="I140" s="14">
        <f t="shared" si="28"/>
        <v>0</v>
      </c>
    </row>
    <row r="141" spans="1:9">
      <c r="A141" s="21" t="s">
        <v>163</v>
      </c>
      <c r="B141" s="7" t="s">
        <v>112</v>
      </c>
      <c r="C141" s="14">
        <v>15</v>
      </c>
      <c r="D141" s="14"/>
      <c r="E141" s="14">
        <f>C141*D141</f>
        <v>0</v>
      </c>
      <c r="F141" s="14"/>
      <c r="G141" s="14">
        <f>C141*F141</f>
        <v>0</v>
      </c>
      <c r="H141" s="14">
        <f t="shared" si="28"/>
        <v>0</v>
      </c>
      <c r="I141" s="14">
        <f t="shared" si="28"/>
        <v>0</v>
      </c>
    </row>
    <row r="142" spans="1:9">
      <c r="A142" s="23" t="s">
        <v>164</v>
      </c>
      <c r="B142" s="16" t="s">
        <v>13</v>
      </c>
      <c r="C142" s="17"/>
      <c r="D142" s="17"/>
      <c r="E142" s="17"/>
      <c r="F142" s="17"/>
      <c r="G142" s="17"/>
      <c r="H142" s="17"/>
      <c r="I142" s="17"/>
    </row>
    <row r="143" spans="1:9">
      <c r="A143" s="21" t="s">
        <v>165</v>
      </c>
      <c r="B143" s="7" t="s">
        <v>112</v>
      </c>
      <c r="C143" s="14">
        <v>3</v>
      </c>
      <c r="D143" s="14"/>
      <c r="E143" s="14">
        <f t="shared" ref="E143:E149" si="29">C143*D143</f>
        <v>0</v>
      </c>
      <c r="F143" s="14"/>
      <c r="G143" s="14">
        <f t="shared" ref="G143:G149" si="30">C143*F143</f>
        <v>0</v>
      </c>
      <c r="H143" s="14">
        <f t="shared" ref="H143:I149" si="31">D143+F143</f>
        <v>0</v>
      </c>
      <c r="I143" s="14">
        <f t="shared" si="31"/>
        <v>0</v>
      </c>
    </row>
    <row r="144" spans="1:9">
      <c r="A144" s="21" t="s">
        <v>166</v>
      </c>
      <c r="B144" s="7" t="s">
        <v>58</v>
      </c>
      <c r="C144" s="14">
        <v>11</v>
      </c>
      <c r="D144" s="14"/>
      <c r="E144" s="14">
        <f t="shared" si="29"/>
        <v>0</v>
      </c>
      <c r="F144" s="14"/>
      <c r="G144" s="14">
        <f t="shared" si="30"/>
        <v>0</v>
      </c>
      <c r="H144" s="14">
        <f t="shared" si="31"/>
        <v>0</v>
      </c>
      <c r="I144" s="14">
        <f t="shared" si="31"/>
        <v>0</v>
      </c>
    </row>
    <row r="145" spans="1:9" ht="24.75">
      <c r="A145" s="21" t="s">
        <v>167</v>
      </c>
      <c r="B145" s="7" t="s">
        <v>58</v>
      </c>
      <c r="C145" s="14">
        <v>11</v>
      </c>
      <c r="D145" s="14"/>
      <c r="E145" s="14">
        <f t="shared" si="29"/>
        <v>0</v>
      </c>
      <c r="F145" s="14"/>
      <c r="G145" s="14">
        <f t="shared" si="30"/>
        <v>0</v>
      </c>
      <c r="H145" s="14">
        <f t="shared" si="31"/>
        <v>0</v>
      </c>
      <c r="I145" s="14">
        <f t="shared" si="31"/>
        <v>0</v>
      </c>
    </row>
    <row r="146" spans="1:9">
      <c r="A146" s="21" t="s">
        <v>168</v>
      </c>
      <c r="B146" s="7" t="s">
        <v>58</v>
      </c>
      <c r="C146" s="14">
        <v>6</v>
      </c>
      <c r="D146" s="14"/>
      <c r="E146" s="14">
        <f t="shared" si="29"/>
        <v>0</v>
      </c>
      <c r="F146" s="14"/>
      <c r="G146" s="14">
        <f t="shared" si="30"/>
        <v>0</v>
      </c>
      <c r="H146" s="14">
        <f t="shared" si="31"/>
        <v>0</v>
      </c>
      <c r="I146" s="14">
        <f t="shared" si="31"/>
        <v>0</v>
      </c>
    </row>
    <row r="147" spans="1:9">
      <c r="A147" s="21" t="s">
        <v>169</v>
      </c>
      <c r="B147" s="7" t="s">
        <v>112</v>
      </c>
      <c r="C147" s="14">
        <v>3</v>
      </c>
      <c r="D147" s="14"/>
      <c r="E147" s="14">
        <f t="shared" si="29"/>
        <v>0</v>
      </c>
      <c r="F147" s="14"/>
      <c r="G147" s="14">
        <f t="shared" si="30"/>
        <v>0</v>
      </c>
      <c r="H147" s="14">
        <f t="shared" si="31"/>
        <v>0</v>
      </c>
      <c r="I147" s="14">
        <f t="shared" si="31"/>
        <v>0</v>
      </c>
    </row>
    <row r="148" spans="1:9">
      <c r="A148" s="21" t="s">
        <v>170</v>
      </c>
      <c r="B148" s="7" t="s">
        <v>58</v>
      </c>
      <c r="C148" s="14">
        <v>4</v>
      </c>
      <c r="D148" s="14"/>
      <c r="E148" s="14">
        <f t="shared" si="29"/>
        <v>0</v>
      </c>
      <c r="F148" s="14"/>
      <c r="G148" s="14">
        <f t="shared" si="30"/>
        <v>0</v>
      </c>
      <c r="H148" s="14">
        <f t="shared" si="31"/>
        <v>0</v>
      </c>
      <c r="I148" s="14">
        <f t="shared" si="31"/>
        <v>0</v>
      </c>
    </row>
    <row r="149" spans="1:9">
      <c r="A149" s="21" t="s">
        <v>171</v>
      </c>
      <c r="B149" s="7" t="s">
        <v>58</v>
      </c>
      <c r="C149" s="14">
        <v>4</v>
      </c>
      <c r="D149" s="14"/>
      <c r="E149" s="14">
        <f t="shared" si="29"/>
        <v>0</v>
      </c>
      <c r="F149" s="14"/>
      <c r="G149" s="14">
        <f t="shared" si="30"/>
        <v>0</v>
      </c>
      <c r="H149" s="14">
        <f t="shared" si="31"/>
        <v>0</v>
      </c>
      <c r="I149" s="14">
        <f t="shared" si="31"/>
        <v>0</v>
      </c>
    </row>
    <row r="150" spans="1:9">
      <c r="A150" s="22" t="s">
        <v>172</v>
      </c>
      <c r="B150" s="8" t="s">
        <v>13</v>
      </c>
      <c r="C150" s="15"/>
      <c r="D150" s="15"/>
      <c r="E150" s="15">
        <f>SUM(E138:E149)</f>
        <v>0</v>
      </c>
      <c r="F150" s="15"/>
      <c r="G150" s="15">
        <f>SUM(G138:G149)</f>
        <v>0</v>
      </c>
      <c r="H150" s="15"/>
      <c r="I150" s="15">
        <f>SUM(I138:I149)</f>
        <v>0</v>
      </c>
    </row>
    <row r="151" spans="1:9">
      <c r="A151" s="21" t="s">
        <v>13</v>
      </c>
      <c r="B151" s="7" t="s">
        <v>13</v>
      </c>
      <c r="C151" s="14"/>
      <c r="D151" s="14"/>
      <c r="E151" s="14"/>
      <c r="F151" s="14"/>
      <c r="G151" s="14"/>
      <c r="H151" s="14">
        <f>D151+F151</f>
        <v>0</v>
      </c>
      <c r="I151" s="14">
        <f>E151+G151</f>
        <v>0</v>
      </c>
    </row>
    <row r="152" spans="1:9">
      <c r="A152" s="22" t="s">
        <v>173</v>
      </c>
      <c r="B152" s="8" t="s">
        <v>13</v>
      </c>
      <c r="C152" s="15"/>
      <c r="D152" s="15"/>
      <c r="E152" s="15"/>
      <c r="F152" s="15"/>
      <c r="G152" s="15"/>
      <c r="H152" s="15"/>
      <c r="I152" s="15"/>
    </row>
    <row r="153" spans="1:9">
      <c r="A153" s="21" t="s">
        <v>174</v>
      </c>
      <c r="B153" s="7" t="s">
        <v>175</v>
      </c>
      <c r="C153" s="14">
        <v>80</v>
      </c>
      <c r="D153" s="14"/>
      <c r="E153" s="14">
        <f>C153*D153</f>
        <v>0</v>
      </c>
      <c r="F153" s="14"/>
      <c r="G153" s="14">
        <f>C153*F153</f>
        <v>0</v>
      </c>
      <c r="H153" s="14">
        <f>D153+F153</f>
        <v>0</v>
      </c>
      <c r="I153" s="14">
        <f>E153+G153</f>
        <v>0</v>
      </c>
    </row>
    <row r="154" spans="1:9" ht="26.25">
      <c r="A154" s="23" t="s">
        <v>176</v>
      </c>
      <c r="B154" s="16" t="s">
        <v>13</v>
      </c>
      <c r="C154" s="17"/>
      <c r="D154" s="17"/>
      <c r="E154" s="17"/>
      <c r="F154" s="17"/>
      <c r="G154" s="17"/>
      <c r="H154" s="17"/>
      <c r="I154" s="17"/>
    </row>
    <row r="155" spans="1:9">
      <c r="A155" s="21" t="s">
        <v>177</v>
      </c>
      <c r="B155" s="7" t="s">
        <v>58</v>
      </c>
      <c r="C155" s="14">
        <v>2</v>
      </c>
      <c r="D155" s="14"/>
      <c r="E155" s="14">
        <f>C155*D155</f>
        <v>0</v>
      </c>
      <c r="F155" s="14"/>
      <c r="G155" s="14">
        <f>C155*F155</f>
        <v>0</v>
      </c>
      <c r="H155" s="14">
        <f>D155+F155</f>
        <v>0</v>
      </c>
      <c r="I155" s="14">
        <f>E155+G155</f>
        <v>0</v>
      </c>
    </row>
    <row r="156" spans="1:9" ht="26.25">
      <c r="A156" s="23" t="s">
        <v>178</v>
      </c>
      <c r="B156" s="16" t="s">
        <v>13</v>
      </c>
      <c r="C156" s="17"/>
      <c r="D156" s="17"/>
      <c r="E156" s="17"/>
      <c r="F156" s="17"/>
      <c r="G156" s="17"/>
      <c r="H156" s="17"/>
      <c r="I156" s="17"/>
    </row>
    <row r="157" spans="1:9">
      <c r="A157" s="21" t="s">
        <v>179</v>
      </c>
      <c r="B157" s="7" t="s">
        <v>58</v>
      </c>
      <c r="C157" s="14">
        <v>894</v>
      </c>
      <c r="D157" s="14"/>
      <c r="E157" s="14">
        <f>C157*D157</f>
        <v>0</v>
      </c>
      <c r="F157" s="14"/>
      <c r="G157" s="14">
        <f>C157*F157</f>
        <v>0</v>
      </c>
      <c r="H157" s="14">
        <f t="shared" ref="H157:I159" si="32">D157+F157</f>
        <v>0</v>
      </c>
      <c r="I157" s="14">
        <f t="shared" si="32"/>
        <v>0</v>
      </c>
    </row>
    <row r="158" spans="1:9">
      <c r="A158" s="21" t="s">
        <v>180</v>
      </c>
      <c r="B158" s="7" t="s">
        <v>58</v>
      </c>
      <c r="C158" s="14">
        <v>30</v>
      </c>
      <c r="D158" s="14"/>
      <c r="E158" s="14">
        <f>C158*D158</f>
        <v>0</v>
      </c>
      <c r="F158" s="14"/>
      <c r="G158" s="14">
        <f>C158*F158</f>
        <v>0</v>
      </c>
      <c r="H158" s="14">
        <f t="shared" si="32"/>
        <v>0</v>
      </c>
      <c r="I158" s="14">
        <f t="shared" si="32"/>
        <v>0</v>
      </c>
    </row>
    <row r="159" spans="1:9">
      <c r="A159" s="21" t="s">
        <v>181</v>
      </c>
      <c r="B159" s="7" t="s">
        <v>58</v>
      </c>
      <c r="C159" s="14">
        <v>6</v>
      </c>
      <c r="D159" s="14"/>
      <c r="E159" s="14">
        <f>C159*D159</f>
        <v>0</v>
      </c>
      <c r="F159" s="14"/>
      <c r="G159" s="14">
        <f>C159*F159</f>
        <v>0</v>
      </c>
      <c r="H159" s="14">
        <f t="shared" si="32"/>
        <v>0</v>
      </c>
      <c r="I159" s="14">
        <f t="shared" si="32"/>
        <v>0</v>
      </c>
    </row>
    <row r="160" spans="1:9">
      <c r="A160" s="22" t="s">
        <v>182</v>
      </c>
      <c r="B160" s="8" t="s">
        <v>13</v>
      </c>
      <c r="C160" s="15"/>
      <c r="D160" s="15"/>
      <c r="E160" s="15">
        <f>SUM(E153:E159)</f>
        <v>0</v>
      </c>
      <c r="F160" s="15"/>
      <c r="G160" s="15">
        <f>SUM(G153:G159)</f>
        <v>0</v>
      </c>
      <c r="H160" s="15"/>
      <c r="I160" s="15">
        <f>SUM(I153:I159)</f>
        <v>0</v>
      </c>
    </row>
    <row r="161" spans="1:9">
      <c r="A161" s="21" t="s">
        <v>183</v>
      </c>
      <c r="B161" s="7" t="s">
        <v>13</v>
      </c>
      <c r="C161" s="14"/>
      <c r="D161" s="14"/>
      <c r="E161" s="14">
        <f>J2+Parametry!B33/100*E141+Parametry!B33/100*E144+Parametry!B33/100*E145+Parametry!B33/100*E146+Parametry!B33/100*E147+Parametry!B33/100*E155+Parametry!B33/100*E157+Parametry!B33/100*E158+Parametry!B33/100*E159</f>
        <v>0</v>
      </c>
      <c r="F161" s="14"/>
      <c r="G161" s="14"/>
      <c r="H161" s="14">
        <f>D161+F161</f>
        <v>0</v>
      </c>
      <c r="I161" s="14">
        <f>E161+G161</f>
        <v>0</v>
      </c>
    </row>
    <row r="162" spans="1:9">
      <c r="A162" s="20" t="s">
        <v>184</v>
      </c>
      <c r="B162" s="4" t="s">
        <v>13</v>
      </c>
      <c r="C162" s="13"/>
      <c r="D162" s="13"/>
      <c r="E162" s="13">
        <f>SUM(E72:E92,E94,E96:E105,E107,E109:E134,E136,E138:E149,E151,E153:E159,E161:E161)</f>
        <v>0</v>
      </c>
      <c r="F162" s="13"/>
      <c r="G162" s="13">
        <f>SUM(G72:G92,G94,G96:G105,G107,G109:G134,G136,G138:G149,G151,G153:G159,G161:G161)</f>
        <v>0</v>
      </c>
      <c r="H162" s="13"/>
      <c r="I162" s="13">
        <f>SUM(I72:I92,I94,I96:I105,I107,I109:I134,I136,I138:I149,I151,I153:I159,I161:I161)</f>
        <v>0</v>
      </c>
    </row>
    <row r="163" spans="1:9">
      <c r="A163" s="21" t="s">
        <v>13</v>
      </c>
      <c r="B163" s="7" t="s">
        <v>13</v>
      </c>
      <c r="C163" s="14"/>
      <c r="D163" s="14"/>
      <c r="E163" s="14"/>
      <c r="F163" s="14"/>
      <c r="G163" s="14"/>
      <c r="H163" s="14">
        <f>D163+F163</f>
        <v>0</v>
      </c>
      <c r="I163" s="14">
        <f>E163+G163</f>
        <v>0</v>
      </c>
    </row>
    <row r="164" spans="1:9">
      <c r="A164" s="20" t="s">
        <v>185</v>
      </c>
      <c r="B164" s="4" t="s">
        <v>13</v>
      </c>
      <c r="C164" s="13"/>
      <c r="D164" s="13"/>
      <c r="E164" s="13"/>
      <c r="F164" s="13"/>
      <c r="G164" s="13"/>
      <c r="H164" s="13"/>
      <c r="I164" s="13"/>
    </row>
    <row r="165" spans="1:9">
      <c r="A165" s="21" t="s">
        <v>186</v>
      </c>
      <c r="B165" s="7" t="s">
        <v>71</v>
      </c>
      <c r="C165" s="14">
        <v>1</v>
      </c>
      <c r="D165" s="14"/>
      <c r="E165" s="14">
        <f>C165*D165</f>
        <v>0</v>
      </c>
      <c r="F165" s="14"/>
      <c r="G165" s="14">
        <f>C165*F165</f>
        <v>0</v>
      </c>
      <c r="H165" s="14">
        <f t="shared" ref="H165:I167" si="33">D165+F165</f>
        <v>0</v>
      </c>
      <c r="I165" s="14">
        <f t="shared" si="33"/>
        <v>0</v>
      </c>
    </row>
    <row r="166" spans="1:9">
      <c r="A166" s="21" t="s">
        <v>187</v>
      </c>
      <c r="B166" s="7" t="s">
        <v>58</v>
      </c>
      <c r="C166" s="14">
        <v>1</v>
      </c>
      <c r="D166" s="14"/>
      <c r="E166" s="14">
        <f>C166*D166</f>
        <v>0</v>
      </c>
      <c r="F166" s="14"/>
      <c r="G166" s="14">
        <f>C166*F166</f>
        <v>0</v>
      </c>
      <c r="H166" s="14">
        <f t="shared" si="33"/>
        <v>0</v>
      </c>
      <c r="I166" s="14">
        <f t="shared" si="33"/>
        <v>0</v>
      </c>
    </row>
    <row r="167" spans="1:9">
      <c r="A167" s="21" t="s">
        <v>188</v>
      </c>
      <c r="B167" s="7" t="s">
        <v>58</v>
      </c>
      <c r="C167" s="14">
        <v>1</v>
      </c>
      <c r="D167" s="14"/>
      <c r="E167" s="14">
        <f>C167*D167</f>
        <v>0</v>
      </c>
      <c r="F167" s="14"/>
      <c r="G167" s="14">
        <f>C167*F167</f>
        <v>0</v>
      </c>
      <c r="H167" s="14">
        <f t="shared" si="33"/>
        <v>0</v>
      </c>
      <c r="I167" s="14">
        <f t="shared" si="33"/>
        <v>0</v>
      </c>
    </row>
    <row r="168" spans="1:9">
      <c r="A168" s="20" t="s">
        <v>189</v>
      </c>
      <c r="B168" s="4" t="s">
        <v>13</v>
      </c>
      <c r="C168" s="13"/>
      <c r="D168" s="13"/>
      <c r="E168" s="13">
        <f>SUM(E165:E167)</f>
        <v>0</v>
      </c>
      <c r="F168" s="13"/>
      <c r="G168" s="13">
        <f>SUM(G165:G167)</f>
        <v>0</v>
      </c>
      <c r="H168" s="13"/>
      <c r="I168" s="13">
        <f>SUM(I165:I167)</f>
        <v>0</v>
      </c>
    </row>
    <row r="169" spans="1:9">
      <c r="A169" s="21" t="s">
        <v>13</v>
      </c>
      <c r="B169" s="7" t="s">
        <v>13</v>
      </c>
      <c r="C169" s="14"/>
      <c r="D169" s="14"/>
      <c r="E169" s="14"/>
      <c r="F169" s="14"/>
      <c r="G169" s="14"/>
      <c r="H169" s="14">
        <f>D169+F169</f>
        <v>0</v>
      </c>
      <c r="I169" s="14">
        <f>E169+G169</f>
        <v>0</v>
      </c>
    </row>
    <row r="170" spans="1:9">
      <c r="A170" s="21" t="s">
        <v>13</v>
      </c>
      <c r="B170" s="7" t="s">
        <v>13</v>
      </c>
      <c r="C170" s="14"/>
      <c r="D170" s="14"/>
      <c r="E170" s="14"/>
      <c r="F170" s="14"/>
      <c r="G170" s="14"/>
      <c r="H170" s="14">
        <f>D170+F170</f>
        <v>0</v>
      </c>
      <c r="I170" s="14">
        <f>E170+G170</f>
        <v>0</v>
      </c>
    </row>
    <row r="171" spans="1:9">
      <c r="A171" s="20" t="s">
        <v>190</v>
      </c>
      <c r="B171" s="4" t="s">
        <v>13</v>
      </c>
      <c r="C171" s="13"/>
      <c r="D171" s="13"/>
      <c r="E171" s="13"/>
      <c r="F171" s="13"/>
      <c r="G171" s="13"/>
      <c r="H171" s="13"/>
      <c r="I171" s="13"/>
    </row>
    <row r="172" spans="1:9" ht="24.75">
      <c r="A172" s="21" t="s">
        <v>191</v>
      </c>
      <c r="B172" s="7" t="s">
        <v>71</v>
      </c>
      <c r="C172" s="14">
        <v>0.4</v>
      </c>
      <c r="D172" s="14"/>
      <c r="E172" s="14">
        <f>C172*D172</f>
        <v>0</v>
      </c>
      <c r="F172" s="14"/>
      <c r="G172" s="14">
        <f>C172*F172</f>
        <v>0</v>
      </c>
      <c r="H172" s="14">
        <f>D172+F172</f>
        <v>0</v>
      </c>
      <c r="I172" s="14">
        <f>E172+G172</f>
        <v>0</v>
      </c>
    </row>
    <row r="173" spans="1:9" ht="24.75">
      <c r="A173" s="21" t="s">
        <v>192</v>
      </c>
      <c r="B173" s="7" t="s">
        <v>71</v>
      </c>
      <c r="C173" s="14">
        <v>1</v>
      </c>
      <c r="D173" s="14"/>
      <c r="E173" s="14">
        <f>C173*D173</f>
        <v>0</v>
      </c>
      <c r="F173" s="14"/>
      <c r="G173" s="14">
        <f>C173*F173</f>
        <v>0</v>
      </c>
      <c r="H173" s="14">
        <f>D173+F173</f>
        <v>0</v>
      </c>
      <c r="I173" s="14">
        <f>E173+G173</f>
        <v>0</v>
      </c>
    </row>
    <row r="174" spans="1:9">
      <c r="A174" s="20" t="s">
        <v>193</v>
      </c>
      <c r="B174" s="4" t="s">
        <v>13</v>
      </c>
      <c r="C174" s="13"/>
      <c r="D174" s="13"/>
      <c r="E174" s="13">
        <f>SUM(E172:E173)</f>
        <v>0</v>
      </c>
      <c r="F174" s="13"/>
      <c r="G174" s="13">
        <f>SUM(G172:G173)</f>
        <v>0</v>
      </c>
      <c r="H174" s="13"/>
      <c r="I174" s="13">
        <f>SUM(I172:I173)</f>
        <v>0</v>
      </c>
    </row>
    <row r="175" spans="1:9">
      <c r="A175" s="21" t="s">
        <v>13</v>
      </c>
      <c r="B175" s="7" t="s">
        <v>13</v>
      </c>
      <c r="C175" s="14"/>
      <c r="D175" s="14"/>
      <c r="E175" s="14"/>
      <c r="F175" s="14"/>
      <c r="G175" s="14"/>
      <c r="H175" s="14">
        <f>D175+F175</f>
        <v>0</v>
      </c>
      <c r="I175" s="14">
        <f>E175+G175</f>
        <v>0</v>
      </c>
    </row>
    <row r="176" spans="1:9">
      <c r="A176" s="20" t="s">
        <v>194</v>
      </c>
      <c r="B176" s="4" t="s">
        <v>13</v>
      </c>
      <c r="C176" s="13"/>
      <c r="D176" s="13"/>
      <c r="E176" s="13"/>
      <c r="F176" s="13"/>
      <c r="G176" s="13"/>
      <c r="H176" s="13"/>
      <c r="I176" s="13"/>
    </row>
    <row r="177" spans="1:9">
      <c r="A177" s="5" t="s">
        <v>195</v>
      </c>
      <c r="B177" s="6" t="s">
        <v>13</v>
      </c>
      <c r="C177" s="18"/>
      <c r="D177" s="18"/>
      <c r="E177" s="18"/>
      <c r="F177" s="18"/>
      <c r="G177" s="18"/>
      <c r="H177" s="18"/>
      <c r="I177" s="18"/>
    </row>
    <row r="178" spans="1:9">
      <c r="A178" s="23" t="s">
        <v>196</v>
      </c>
      <c r="B178" s="16" t="s">
        <v>13</v>
      </c>
      <c r="C178" s="17"/>
      <c r="D178" s="17"/>
      <c r="E178" s="17"/>
      <c r="F178" s="17"/>
      <c r="G178" s="17"/>
      <c r="H178" s="17"/>
      <c r="I178" s="17"/>
    </row>
    <row r="179" spans="1:9">
      <c r="A179" s="21" t="s">
        <v>197</v>
      </c>
      <c r="B179" s="7" t="s">
        <v>58</v>
      </c>
      <c r="C179" s="14">
        <v>10</v>
      </c>
      <c r="D179" s="14"/>
      <c r="E179" s="14">
        <f>C179*D179</f>
        <v>0</v>
      </c>
      <c r="F179" s="14"/>
      <c r="G179" s="14">
        <f>C179*F179</f>
        <v>0</v>
      </c>
      <c r="H179" s="14">
        <f>D179+F179</f>
        <v>0</v>
      </c>
      <c r="I179" s="14">
        <f>E179+G179</f>
        <v>0</v>
      </c>
    </row>
    <row r="180" spans="1:9">
      <c r="A180" s="23" t="s">
        <v>198</v>
      </c>
      <c r="B180" s="16" t="s">
        <v>13</v>
      </c>
      <c r="C180" s="17"/>
      <c r="D180" s="17"/>
      <c r="E180" s="17"/>
      <c r="F180" s="17"/>
      <c r="G180" s="17"/>
      <c r="H180" s="17"/>
      <c r="I180" s="17"/>
    </row>
    <row r="181" spans="1:9">
      <c r="A181" s="21" t="s">
        <v>199</v>
      </c>
      <c r="B181" s="7" t="s">
        <v>58</v>
      </c>
      <c r="C181" s="14">
        <v>10</v>
      </c>
      <c r="D181" s="14"/>
      <c r="E181" s="14">
        <f>C181*D181</f>
        <v>0</v>
      </c>
      <c r="F181" s="14"/>
      <c r="G181" s="14">
        <f>C181*F181</f>
        <v>0</v>
      </c>
      <c r="H181" s="14">
        <f>D181+F181</f>
        <v>0</v>
      </c>
      <c r="I181" s="14">
        <f>E181+G181</f>
        <v>0</v>
      </c>
    </row>
    <row r="182" spans="1:9">
      <c r="A182" s="23" t="s">
        <v>200</v>
      </c>
      <c r="B182" s="16" t="s">
        <v>13</v>
      </c>
      <c r="C182" s="17"/>
      <c r="D182" s="17"/>
      <c r="E182" s="17"/>
      <c r="F182" s="17"/>
      <c r="G182" s="17"/>
      <c r="H182" s="17"/>
      <c r="I182" s="17"/>
    </row>
    <row r="183" spans="1:9">
      <c r="A183" s="21" t="s">
        <v>201</v>
      </c>
      <c r="B183" s="7" t="s">
        <v>58</v>
      </c>
      <c r="C183" s="14">
        <v>4</v>
      </c>
      <c r="D183" s="14"/>
      <c r="E183" s="14">
        <f>C183*D183</f>
        <v>0</v>
      </c>
      <c r="F183" s="14"/>
      <c r="G183" s="14">
        <f>C183*F183</f>
        <v>0</v>
      </c>
      <c r="H183" s="14">
        <f t="shared" ref="H183:I186" si="34">D183+F183</f>
        <v>0</v>
      </c>
      <c r="I183" s="14">
        <f t="shared" si="34"/>
        <v>0</v>
      </c>
    </row>
    <row r="184" spans="1:9">
      <c r="A184" s="21" t="s">
        <v>202</v>
      </c>
      <c r="B184" s="7" t="s">
        <v>58</v>
      </c>
      <c r="C184" s="14">
        <v>4</v>
      </c>
      <c r="D184" s="14"/>
      <c r="E184" s="14">
        <f>C184*D184</f>
        <v>0</v>
      </c>
      <c r="F184" s="14"/>
      <c r="G184" s="14">
        <f>C184*F184</f>
        <v>0</v>
      </c>
      <c r="H184" s="14">
        <f t="shared" si="34"/>
        <v>0</v>
      </c>
      <c r="I184" s="14">
        <f t="shared" si="34"/>
        <v>0</v>
      </c>
    </row>
    <row r="185" spans="1:9">
      <c r="A185" s="21" t="s">
        <v>203</v>
      </c>
      <c r="B185" s="7" t="s">
        <v>58</v>
      </c>
      <c r="C185" s="14">
        <v>4</v>
      </c>
      <c r="D185" s="14"/>
      <c r="E185" s="14">
        <f>C185*D185</f>
        <v>0</v>
      </c>
      <c r="F185" s="14"/>
      <c r="G185" s="14">
        <f>C185*F185</f>
        <v>0</v>
      </c>
      <c r="H185" s="14">
        <f t="shared" si="34"/>
        <v>0</v>
      </c>
      <c r="I185" s="14">
        <f t="shared" si="34"/>
        <v>0</v>
      </c>
    </row>
    <row r="186" spans="1:9">
      <c r="A186" s="21" t="s">
        <v>204</v>
      </c>
      <c r="B186" s="7" t="s">
        <v>58</v>
      </c>
      <c r="C186" s="14">
        <v>8</v>
      </c>
      <c r="D186" s="14"/>
      <c r="E186" s="14">
        <f>C186*D186</f>
        <v>0</v>
      </c>
      <c r="F186" s="14"/>
      <c r="G186" s="14">
        <f>C186*F186</f>
        <v>0</v>
      </c>
      <c r="H186" s="14">
        <f t="shared" si="34"/>
        <v>0</v>
      </c>
      <c r="I186" s="14">
        <f t="shared" si="34"/>
        <v>0</v>
      </c>
    </row>
    <row r="187" spans="1:9">
      <c r="A187" s="23" t="s">
        <v>205</v>
      </c>
      <c r="B187" s="16" t="s">
        <v>13</v>
      </c>
      <c r="C187" s="17"/>
      <c r="D187" s="17"/>
      <c r="E187" s="17"/>
      <c r="F187" s="17"/>
      <c r="G187" s="17"/>
      <c r="H187" s="17"/>
      <c r="I187" s="17"/>
    </row>
    <row r="188" spans="1:9">
      <c r="A188" s="21" t="s">
        <v>201</v>
      </c>
      <c r="B188" s="7" t="s">
        <v>58</v>
      </c>
      <c r="C188" s="14">
        <v>2</v>
      </c>
      <c r="D188" s="14"/>
      <c r="E188" s="14">
        <f>C188*D188</f>
        <v>0</v>
      </c>
      <c r="F188" s="14"/>
      <c r="G188" s="14">
        <f>C188*F188</f>
        <v>0</v>
      </c>
      <c r="H188" s="14">
        <f t="shared" ref="H188:I190" si="35">D188+F188</f>
        <v>0</v>
      </c>
      <c r="I188" s="14">
        <f t="shared" si="35"/>
        <v>0</v>
      </c>
    </row>
    <row r="189" spans="1:9">
      <c r="A189" s="21" t="s">
        <v>206</v>
      </c>
      <c r="B189" s="7" t="s">
        <v>58</v>
      </c>
      <c r="C189" s="14">
        <v>2</v>
      </c>
      <c r="D189" s="14"/>
      <c r="E189" s="14">
        <f>C189*D189</f>
        <v>0</v>
      </c>
      <c r="F189" s="14"/>
      <c r="G189" s="14">
        <f>C189*F189</f>
        <v>0</v>
      </c>
      <c r="H189" s="14">
        <f t="shared" si="35"/>
        <v>0</v>
      </c>
      <c r="I189" s="14">
        <f t="shared" si="35"/>
        <v>0</v>
      </c>
    </row>
    <row r="190" spans="1:9">
      <c r="A190" s="21" t="s">
        <v>204</v>
      </c>
      <c r="B190" s="7" t="s">
        <v>58</v>
      </c>
      <c r="C190" s="14">
        <v>2</v>
      </c>
      <c r="D190" s="14"/>
      <c r="E190" s="14">
        <f>C190*D190</f>
        <v>0</v>
      </c>
      <c r="F190" s="14"/>
      <c r="G190" s="14">
        <f>C190*F190</f>
        <v>0</v>
      </c>
      <c r="H190" s="14">
        <f t="shared" si="35"/>
        <v>0</v>
      </c>
      <c r="I190" s="14">
        <f t="shared" si="35"/>
        <v>0</v>
      </c>
    </row>
    <row r="191" spans="1:9">
      <c r="A191" s="23" t="s">
        <v>207</v>
      </c>
      <c r="B191" s="16" t="s">
        <v>13</v>
      </c>
      <c r="C191" s="17"/>
      <c r="D191" s="17"/>
      <c r="E191" s="17"/>
      <c r="F191" s="17"/>
      <c r="G191" s="17"/>
      <c r="H191" s="17"/>
      <c r="I191" s="17"/>
    </row>
    <row r="192" spans="1:9">
      <c r="A192" s="21" t="s">
        <v>208</v>
      </c>
      <c r="B192" s="7" t="s">
        <v>58</v>
      </c>
      <c r="C192" s="14">
        <v>4</v>
      </c>
      <c r="D192" s="14"/>
      <c r="E192" s="14">
        <f>C192*D192</f>
        <v>0</v>
      </c>
      <c r="F192" s="14"/>
      <c r="G192" s="14">
        <f>C192*F192</f>
        <v>0</v>
      </c>
      <c r="H192" s="14">
        <f t="shared" ref="H192:I195" si="36">D192+F192</f>
        <v>0</v>
      </c>
      <c r="I192" s="14">
        <f t="shared" si="36"/>
        <v>0</v>
      </c>
    </row>
    <row r="193" spans="1:9">
      <c r="A193" s="21" t="s">
        <v>209</v>
      </c>
      <c r="B193" s="7" t="s">
        <v>58</v>
      </c>
      <c r="C193" s="14">
        <v>4</v>
      </c>
      <c r="D193" s="14"/>
      <c r="E193" s="14">
        <f>C193*D193</f>
        <v>0</v>
      </c>
      <c r="F193" s="14"/>
      <c r="G193" s="14">
        <f>C193*F193</f>
        <v>0</v>
      </c>
      <c r="H193" s="14">
        <f t="shared" si="36"/>
        <v>0</v>
      </c>
      <c r="I193" s="14">
        <f t="shared" si="36"/>
        <v>0</v>
      </c>
    </row>
    <row r="194" spans="1:9">
      <c r="A194" s="21" t="s">
        <v>202</v>
      </c>
      <c r="B194" s="7" t="s">
        <v>58</v>
      </c>
      <c r="C194" s="14">
        <v>2</v>
      </c>
      <c r="D194" s="14"/>
      <c r="E194" s="14">
        <f>C194*D194</f>
        <v>0</v>
      </c>
      <c r="F194" s="14"/>
      <c r="G194" s="14">
        <f>C194*F194</f>
        <v>0</v>
      </c>
      <c r="H194" s="14">
        <f t="shared" si="36"/>
        <v>0</v>
      </c>
      <c r="I194" s="14">
        <f t="shared" si="36"/>
        <v>0</v>
      </c>
    </row>
    <row r="195" spans="1:9">
      <c r="A195" s="21" t="s">
        <v>210</v>
      </c>
      <c r="B195" s="7" t="s">
        <v>58</v>
      </c>
      <c r="C195" s="14">
        <v>2</v>
      </c>
      <c r="D195" s="14"/>
      <c r="E195" s="14">
        <f>C195*D195</f>
        <v>0</v>
      </c>
      <c r="F195" s="14"/>
      <c r="G195" s="14">
        <f>C195*F195</f>
        <v>0</v>
      </c>
      <c r="H195" s="14">
        <f t="shared" si="36"/>
        <v>0</v>
      </c>
      <c r="I195" s="14">
        <f t="shared" si="36"/>
        <v>0</v>
      </c>
    </row>
    <row r="196" spans="1:9">
      <c r="A196" s="23" t="s">
        <v>211</v>
      </c>
      <c r="B196" s="16" t="s">
        <v>13</v>
      </c>
      <c r="C196" s="17"/>
      <c r="D196" s="17"/>
      <c r="E196" s="17"/>
      <c r="F196" s="17"/>
      <c r="G196" s="17"/>
      <c r="H196" s="17"/>
      <c r="I196" s="17"/>
    </row>
    <row r="197" spans="1:9">
      <c r="A197" s="21" t="s">
        <v>161</v>
      </c>
      <c r="B197" s="7" t="s">
        <v>58</v>
      </c>
      <c r="C197" s="14">
        <v>19</v>
      </c>
      <c r="D197" s="14"/>
      <c r="E197" s="14">
        <f t="shared" ref="E197:E203" si="37">C197*D197</f>
        <v>0</v>
      </c>
      <c r="F197" s="14"/>
      <c r="G197" s="14">
        <f t="shared" ref="G197:G203" si="38">C197*F197</f>
        <v>0</v>
      </c>
      <c r="H197" s="14">
        <f t="shared" ref="H197:I203" si="39">D197+F197</f>
        <v>0</v>
      </c>
      <c r="I197" s="14">
        <f t="shared" si="39"/>
        <v>0</v>
      </c>
    </row>
    <row r="198" spans="1:9">
      <c r="A198" s="21" t="s">
        <v>212</v>
      </c>
      <c r="B198" s="7" t="s">
        <v>58</v>
      </c>
      <c r="C198" s="14">
        <v>1</v>
      </c>
      <c r="D198" s="14"/>
      <c r="E198" s="14">
        <f t="shared" si="37"/>
        <v>0</v>
      </c>
      <c r="F198" s="14"/>
      <c r="G198" s="14">
        <f t="shared" si="38"/>
        <v>0</v>
      </c>
      <c r="H198" s="14">
        <f t="shared" si="39"/>
        <v>0</v>
      </c>
      <c r="I198" s="14">
        <f t="shared" si="39"/>
        <v>0</v>
      </c>
    </row>
    <row r="199" spans="1:9">
      <c r="A199" s="21" t="s">
        <v>213</v>
      </c>
      <c r="B199" s="7" t="s">
        <v>112</v>
      </c>
      <c r="C199" s="14">
        <v>125</v>
      </c>
      <c r="D199" s="14"/>
      <c r="E199" s="14">
        <f t="shared" si="37"/>
        <v>0</v>
      </c>
      <c r="F199" s="14"/>
      <c r="G199" s="14">
        <f t="shared" si="38"/>
        <v>0</v>
      </c>
      <c r="H199" s="14">
        <f t="shared" si="39"/>
        <v>0</v>
      </c>
      <c r="I199" s="14">
        <f t="shared" si="39"/>
        <v>0</v>
      </c>
    </row>
    <row r="200" spans="1:9">
      <c r="A200" s="21" t="s">
        <v>214</v>
      </c>
      <c r="B200" s="7" t="s">
        <v>112</v>
      </c>
      <c r="C200" s="14">
        <v>25</v>
      </c>
      <c r="D200" s="14"/>
      <c r="E200" s="14">
        <f t="shared" si="37"/>
        <v>0</v>
      </c>
      <c r="F200" s="14"/>
      <c r="G200" s="14">
        <f t="shared" si="38"/>
        <v>0</v>
      </c>
      <c r="H200" s="14">
        <f t="shared" si="39"/>
        <v>0</v>
      </c>
      <c r="I200" s="14">
        <f t="shared" si="39"/>
        <v>0</v>
      </c>
    </row>
    <row r="201" spans="1:9">
      <c r="A201" s="21" t="s">
        <v>215</v>
      </c>
      <c r="B201" s="7" t="s">
        <v>112</v>
      </c>
      <c r="C201" s="14">
        <v>15</v>
      </c>
      <c r="D201" s="14"/>
      <c r="E201" s="14">
        <f t="shared" si="37"/>
        <v>0</v>
      </c>
      <c r="F201" s="14"/>
      <c r="G201" s="14">
        <f t="shared" si="38"/>
        <v>0</v>
      </c>
      <c r="H201" s="14">
        <f t="shared" si="39"/>
        <v>0</v>
      </c>
      <c r="I201" s="14">
        <f t="shared" si="39"/>
        <v>0</v>
      </c>
    </row>
    <row r="202" spans="1:9">
      <c r="A202" s="21" t="s">
        <v>216</v>
      </c>
      <c r="B202" s="7" t="s">
        <v>112</v>
      </c>
      <c r="C202" s="14">
        <v>190</v>
      </c>
      <c r="D202" s="14"/>
      <c r="E202" s="14">
        <f t="shared" si="37"/>
        <v>0</v>
      </c>
      <c r="F202" s="14"/>
      <c r="G202" s="14">
        <f t="shared" si="38"/>
        <v>0</v>
      </c>
      <c r="H202" s="14">
        <f t="shared" si="39"/>
        <v>0</v>
      </c>
      <c r="I202" s="14">
        <f t="shared" si="39"/>
        <v>0</v>
      </c>
    </row>
    <row r="203" spans="1:9">
      <c r="A203" s="21" t="s">
        <v>217</v>
      </c>
      <c r="B203" s="7" t="s">
        <v>112</v>
      </c>
      <c r="C203" s="14">
        <v>370</v>
      </c>
      <c r="D203" s="14"/>
      <c r="E203" s="14">
        <f t="shared" si="37"/>
        <v>0</v>
      </c>
      <c r="F203" s="14"/>
      <c r="G203" s="14">
        <f t="shared" si="38"/>
        <v>0</v>
      </c>
      <c r="H203" s="14">
        <f t="shared" si="39"/>
        <v>0</v>
      </c>
      <c r="I203" s="14">
        <f t="shared" si="39"/>
        <v>0</v>
      </c>
    </row>
    <row r="204" spans="1:9">
      <c r="A204" s="23" t="s">
        <v>218</v>
      </c>
      <c r="B204" s="16" t="s">
        <v>13</v>
      </c>
      <c r="C204" s="17"/>
      <c r="D204" s="17"/>
      <c r="E204" s="17"/>
      <c r="F204" s="17"/>
      <c r="G204" s="17"/>
      <c r="H204" s="17"/>
      <c r="I204" s="17"/>
    </row>
    <row r="205" spans="1:9">
      <c r="A205" s="21" t="s">
        <v>219</v>
      </c>
      <c r="B205" s="7" t="s">
        <v>71</v>
      </c>
      <c r="C205" s="14">
        <v>1</v>
      </c>
      <c r="D205" s="14"/>
      <c r="E205" s="14">
        <f t="shared" ref="E205:E212" si="40">C205*D205</f>
        <v>0</v>
      </c>
      <c r="F205" s="14"/>
      <c r="G205" s="14">
        <f t="shared" ref="G205:G212" si="41">C205*F205</f>
        <v>0</v>
      </c>
      <c r="H205" s="14">
        <f t="shared" ref="H205:I212" si="42">D205+F205</f>
        <v>0</v>
      </c>
      <c r="I205" s="14">
        <f t="shared" si="42"/>
        <v>0</v>
      </c>
    </row>
    <row r="206" spans="1:9">
      <c r="A206" s="21" t="s">
        <v>220</v>
      </c>
      <c r="B206" s="7" t="s">
        <v>71</v>
      </c>
      <c r="C206" s="14">
        <v>1</v>
      </c>
      <c r="D206" s="14"/>
      <c r="E206" s="14">
        <f t="shared" si="40"/>
        <v>0</v>
      </c>
      <c r="F206" s="14"/>
      <c r="G206" s="14">
        <f t="shared" si="41"/>
        <v>0</v>
      </c>
      <c r="H206" s="14">
        <f t="shared" si="42"/>
        <v>0</v>
      </c>
      <c r="I206" s="14">
        <f t="shared" si="42"/>
        <v>0</v>
      </c>
    </row>
    <row r="207" spans="1:9">
      <c r="A207" s="21" t="s">
        <v>221</v>
      </c>
      <c r="B207" s="7" t="s">
        <v>71</v>
      </c>
      <c r="C207" s="14">
        <v>1</v>
      </c>
      <c r="D207" s="14"/>
      <c r="E207" s="14">
        <f t="shared" si="40"/>
        <v>0</v>
      </c>
      <c r="F207" s="14"/>
      <c r="G207" s="14">
        <f t="shared" si="41"/>
        <v>0</v>
      </c>
      <c r="H207" s="14">
        <f t="shared" si="42"/>
        <v>0</v>
      </c>
      <c r="I207" s="14">
        <f t="shared" si="42"/>
        <v>0</v>
      </c>
    </row>
    <row r="208" spans="1:9">
      <c r="A208" s="21" t="s">
        <v>222</v>
      </c>
      <c r="B208" s="7" t="s">
        <v>58</v>
      </c>
      <c r="C208" s="14">
        <v>10</v>
      </c>
      <c r="D208" s="14"/>
      <c r="E208" s="14">
        <f t="shared" si="40"/>
        <v>0</v>
      </c>
      <c r="F208" s="14"/>
      <c r="G208" s="14">
        <f t="shared" si="41"/>
        <v>0</v>
      </c>
      <c r="H208" s="14">
        <f t="shared" si="42"/>
        <v>0</v>
      </c>
      <c r="I208" s="14">
        <f t="shared" si="42"/>
        <v>0</v>
      </c>
    </row>
    <row r="209" spans="1:9">
      <c r="A209" s="21" t="s">
        <v>223</v>
      </c>
      <c r="B209" s="7" t="s">
        <v>71</v>
      </c>
      <c r="C209" s="14">
        <v>1</v>
      </c>
      <c r="D209" s="14"/>
      <c r="E209" s="14">
        <f t="shared" si="40"/>
        <v>0</v>
      </c>
      <c r="F209" s="14"/>
      <c r="G209" s="14">
        <f t="shared" si="41"/>
        <v>0</v>
      </c>
      <c r="H209" s="14">
        <f t="shared" si="42"/>
        <v>0</v>
      </c>
      <c r="I209" s="14">
        <f t="shared" si="42"/>
        <v>0</v>
      </c>
    </row>
    <row r="210" spans="1:9">
      <c r="A210" s="21" t="s">
        <v>224</v>
      </c>
      <c r="B210" s="7" t="s">
        <v>71</v>
      </c>
      <c r="C210" s="14">
        <v>1</v>
      </c>
      <c r="D210" s="14"/>
      <c r="E210" s="14">
        <f t="shared" si="40"/>
        <v>0</v>
      </c>
      <c r="F210" s="14"/>
      <c r="G210" s="14">
        <f t="shared" si="41"/>
        <v>0</v>
      </c>
      <c r="H210" s="14">
        <f t="shared" si="42"/>
        <v>0</v>
      </c>
      <c r="I210" s="14">
        <f t="shared" si="42"/>
        <v>0</v>
      </c>
    </row>
    <row r="211" spans="1:9">
      <c r="A211" s="21" t="s">
        <v>225</v>
      </c>
      <c r="B211" s="7" t="s">
        <v>71</v>
      </c>
      <c r="C211" s="14">
        <v>1</v>
      </c>
      <c r="D211" s="14"/>
      <c r="E211" s="14">
        <f t="shared" si="40"/>
        <v>0</v>
      </c>
      <c r="F211" s="14"/>
      <c r="G211" s="14">
        <f t="shared" si="41"/>
        <v>0</v>
      </c>
      <c r="H211" s="14">
        <f t="shared" si="42"/>
        <v>0</v>
      </c>
      <c r="I211" s="14">
        <f t="shared" si="42"/>
        <v>0</v>
      </c>
    </row>
    <row r="212" spans="1:9">
      <c r="A212" s="21" t="s">
        <v>226</v>
      </c>
      <c r="B212" s="7" t="s">
        <v>71</v>
      </c>
      <c r="C212" s="14">
        <v>1</v>
      </c>
      <c r="D212" s="14"/>
      <c r="E212" s="14">
        <f t="shared" si="40"/>
        <v>0</v>
      </c>
      <c r="F212" s="14"/>
      <c r="G212" s="14">
        <f t="shared" si="41"/>
        <v>0</v>
      </c>
      <c r="H212" s="14">
        <f t="shared" si="42"/>
        <v>0</v>
      </c>
      <c r="I212" s="14">
        <f t="shared" si="42"/>
        <v>0</v>
      </c>
    </row>
    <row r="213" spans="1:9">
      <c r="A213" s="5" t="s">
        <v>227</v>
      </c>
      <c r="B213" s="6" t="s">
        <v>13</v>
      </c>
      <c r="C213" s="18"/>
      <c r="D213" s="18"/>
      <c r="E213" s="18">
        <f>SUM(E178:E212)</f>
        <v>0</v>
      </c>
      <c r="F213" s="18"/>
      <c r="G213" s="18">
        <f>SUM(G178:G212)</f>
        <v>0</v>
      </c>
      <c r="H213" s="18"/>
      <c r="I213" s="18">
        <f>SUM(I178:I212)</f>
        <v>0</v>
      </c>
    </row>
    <row r="214" spans="1:9">
      <c r="A214" s="21" t="s">
        <v>13</v>
      </c>
      <c r="B214" s="7" t="s">
        <v>13</v>
      </c>
      <c r="C214" s="14"/>
      <c r="D214" s="14"/>
      <c r="E214" s="14"/>
      <c r="F214" s="14"/>
      <c r="G214" s="14"/>
      <c r="H214" s="14">
        <f>D214+F214</f>
        <v>0</v>
      </c>
      <c r="I214" s="14">
        <f>E214+G214</f>
        <v>0</v>
      </c>
    </row>
    <row r="215" spans="1:9">
      <c r="A215" s="5" t="s">
        <v>228</v>
      </c>
      <c r="B215" s="6" t="s">
        <v>13</v>
      </c>
      <c r="C215" s="18"/>
      <c r="D215" s="18"/>
      <c r="E215" s="18"/>
      <c r="F215" s="18"/>
      <c r="G215" s="18"/>
      <c r="H215" s="18"/>
      <c r="I215" s="18"/>
    </row>
    <row r="216" spans="1:9">
      <c r="A216" s="21" t="s">
        <v>229</v>
      </c>
      <c r="B216" s="7" t="s">
        <v>58</v>
      </c>
      <c r="C216" s="14">
        <v>1</v>
      </c>
      <c r="D216" s="14"/>
      <c r="E216" s="14">
        <f>C216*D216</f>
        <v>0</v>
      </c>
      <c r="F216" s="14"/>
      <c r="G216" s="14">
        <f>C216*F216</f>
        <v>0</v>
      </c>
      <c r="H216" s="14">
        <f>D216+F216</f>
        <v>0</v>
      </c>
      <c r="I216" s="14">
        <f>E216+G216</f>
        <v>0</v>
      </c>
    </row>
    <row r="217" spans="1:9">
      <c r="A217" s="21" t="s">
        <v>230</v>
      </c>
      <c r="B217" s="7" t="s">
        <v>58</v>
      </c>
      <c r="C217" s="14">
        <v>1</v>
      </c>
      <c r="D217" s="14"/>
      <c r="E217" s="14">
        <f>C217*D217</f>
        <v>0</v>
      </c>
      <c r="F217" s="14"/>
      <c r="G217" s="14">
        <f>C217*F217</f>
        <v>0</v>
      </c>
      <c r="H217" s="14">
        <f>D217+F217</f>
        <v>0</v>
      </c>
      <c r="I217" s="14">
        <f>E217+G217</f>
        <v>0</v>
      </c>
    </row>
    <row r="218" spans="1:9">
      <c r="A218" s="23" t="s">
        <v>211</v>
      </c>
      <c r="B218" s="16" t="s">
        <v>13</v>
      </c>
      <c r="C218" s="17"/>
      <c r="D218" s="17"/>
      <c r="E218" s="17"/>
      <c r="F218" s="17"/>
      <c r="G218" s="17"/>
      <c r="H218" s="17"/>
      <c r="I218" s="17"/>
    </row>
    <row r="219" spans="1:9">
      <c r="A219" s="21" t="s">
        <v>161</v>
      </c>
      <c r="B219" s="7" t="s">
        <v>58</v>
      </c>
      <c r="C219" s="14">
        <v>3</v>
      </c>
      <c r="D219" s="14"/>
      <c r="E219" s="14">
        <f>C219*D219</f>
        <v>0</v>
      </c>
      <c r="F219" s="14"/>
      <c r="G219" s="14">
        <f>C219*F219</f>
        <v>0</v>
      </c>
      <c r="H219" s="14">
        <f t="shared" ref="H219:I222" si="43">D219+F219</f>
        <v>0</v>
      </c>
      <c r="I219" s="14">
        <f t="shared" si="43"/>
        <v>0</v>
      </c>
    </row>
    <row r="220" spans="1:9">
      <c r="A220" s="21" t="s">
        <v>213</v>
      </c>
      <c r="B220" s="7" t="s">
        <v>112</v>
      </c>
      <c r="C220" s="14">
        <v>20</v>
      </c>
      <c r="D220" s="14"/>
      <c r="E220" s="14">
        <f>C220*D220</f>
        <v>0</v>
      </c>
      <c r="F220" s="14"/>
      <c r="G220" s="14">
        <f>C220*F220</f>
        <v>0</v>
      </c>
      <c r="H220" s="14">
        <f t="shared" si="43"/>
        <v>0</v>
      </c>
      <c r="I220" s="14">
        <f t="shared" si="43"/>
        <v>0</v>
      </c>
    </row>
    <row r="221" spans="1:9">
      <c r="A221" s="21" t="s">
        <v>216</v>
      </c>
      <c r="B221" s="7" t="s">
        <v>112</v>
      </c>
      <c r="C221" s="14">
        <v>22</v>
      </c>
      <c r="D221" s="14"/>
      <c r="E221" s="14">
        <f>C221*D221</f>
        <v>0</v>
      </c>
      <c r="F221" s="14"/>
      <c r="G221" s="14">
        <f>C221*F221</f>
        <v>0</v>
      </c>
      <c r="H221" s="14">
        <f t="shared" si="43"/>
        <v>0</v>
      </c>
      <c r="I221" s="14">
        <f t="shared" si="43"/>
        <v>0</v>
      </c>
    </row>
    <row r="222" spans="1:9">
      <c r="A222" s="21" t="s">
        <v>231</v>
      </c>
      <c r="B222" s="7" t="s">
        <v>112</v>
      </c>
      <c r="C222" s="14">
        <v>22</v>
      </c>
      <c r="D222" s="14"/>
      <c r="E222" s="14">
        <f>C222*D222</f>
        <v>0</v>
      </c>
      <c r="F222" s="14"/>
      <c r="G222" s="14">
        <f>C222*F222</f>
        <v>0</v>
      </c>
      <c r="H222" s="14">
        <f t="shared" si="43"/>
        <v>0</v>
      </c>
      <c r="I222" s="14">
        <f t="shared" si="43"/>
        <v>0</v>
      </c>
    </row>
    <row r="223" spans="1:9">
      <c r="A223" s="23" t="s">
        <v>218</v>
      </c>
      <c r="B223" s="16" t="s">
        <v>13</v>
      </c>
      <c r="C223" s="17"/>
      <c r="D223" s="17"/>
      <c r="E223" s="17"/>
      <c r="F223" s="17"/>
      <c r="G223" s="17"/>
      <c r="H223" s="17"/>
      <c r="I223" s="17"/>
    </row>
    <row r="224" spans="1:9">
      <c r="A224" s="21" t="s">
        <v>219</v>
      </c>
      <c r="B224" s="7" t="s">
        <v>71</v>
      </c>
      <c r="C224" s="14">
        <v>1</v>
      </c>
      <c r="D224" s="14"/>
      <c r="E224" s="14">
        <f t="shared" ref="E224:E230" si="44">C224*D224</f>
        <v>0</v>
      </c>
      <c r="F224" s="14"/>
      <c r="G224" s="14">
        <f t="shared" ref="G224:G230" si="45">C224*F224</f>
        <v>0</v>
      </c>
      <c r="H224" s="14">
        <f t="shared" ref="H224:I230" si="46">D224+F224</f>
        <v>0</v>
      </c>
      <c r="I224" s="14">
        <f t="shared" si="46"/>
        <v>0</v>
      </c>
    </row>
    <row r="225" spans="1:9">
      <c r="A225" s="21" t="s">
        <v>220</v>
      </c>
      <c r="B225" s="7" t="s">
        <v>71</v>
      </c>
      <c r="C225" s="14">
        <v>1</v>
      </c>
      <c r="D225" s="14"/>
      <c r="E225" s="14">
        <f t="shared" si="44"/>
        <v>0</v>
      </c>
      <c r="F225" s="14"/>
      <c r="G225" s="14">
        <f t="shared" si="45"/>
        <v>0</v>
      </c>
      <c r="H225" s="14">
        <f t="shared" si="46"/>
        <v>0</v>
      </c>
      <c r="I225" s="14">
        <f t="shared" si="46"/>
        <v>0</v>
      </c>
    </row>
    <row r="226" spans="1:9">
      <c r="A226" s="21" t="s">
        <v>221</v>
      </c>
      <c r="B226" s="7" t="s">
        <v>71</v>
      </c>
      <c r="C226" s="14">
        <v>1</v>
      </c>
      <c r="D226" s="14"/>
      <c r="E226" s="14">
        <f t="shared" si="44"/>
        <v>0</v>
      </c>
      <c r="F226" s="14"/>
      <c r="G226" s="14">
        <f t="shared" si="45"/>
        <v>0</v>
      </c>
      <c r="H226" s="14">
        <f t="shared" si="46"/>
        <v>0</v>
      </c>
      <c r="I226" s="14">
        <f t="shared" si="46"/>
        <v>0</v>
      </c>
    </row>
    <row r="227" spans="1:9">
      <c r="A227" s="21" t="s">
        <v>223</v>
      </c>
      <c r="B227" s="7" t="s">
        <v>71</v>
      </c>
      <c r="C227" s="14">
        <v>1</v>
      </c>
      <c r="D227" s="14"/>
      <c r="E227" s="14">
        <f t="shared" si="44"/>
        <v>0</v>
      </c>
      <c r="F227" s="14"/>
      <c r="G227" s="14">
        <f t="shared" si="45"/>
        <v>0</v>
      </c>
      <c r="H227" s="14">
        <f t="shared" si="46"/>
        <v>0</v>
      </c>
      <c r="I227" s="14">
        <f t="shared" si="46"/>
        <v>0</v>
      </c>
    </row>
    <row r="228" spans="1:9">
      <c r="A228" s="21" t="s">
        <v>224</v>
      </c>
      <c r="B228" s="7" t="s">
        <v>71</v>
      </c>
      <c r="C228" s="14">
        <v>1</v>
      </c>
      <c r="D228" s="14"/>
      <c r="E228" s="14">
        <f t="shared" si="44"/>
        <v>0</v>
      </c>
      <c r="F228" s="14"/>
      <c r="G228" s="14">
        <f t="shared" si="45"/>
        <v>0</v>
      </c>
      <c r="H228" s="14">
        <f t="shared" si="46"/>
        <v>0</v>
      </c>
      <c r="I228" s="14">
        <f t="shared" si="46"/>
        <v>0</v>
      </c>
    </row>
    <row r="229" spans="1:9">
      <c r="A229" s="21" t="s">
        <v>225</v>
      </c>
      <c r="B229" s="7" t="s">
        <v>71</v>
      </c>
      <c r="C229" s="14">
        <v>1</v>
      </c>
      <c r="D229" s="14"/>
      <c r="E229" s="14">
        <f t="shared" si="44"/>
        <v>0</v>
      </c>
      <c r="F229" s="14"/>
      <c r="G229" s="14">
        <f t="shared" si="45"/>
        <v>0</v>
      </c>
      <c r="H229" s="14">
        <f t="shared" si="46"/>
        <v>0</v>
      </c>
      <c r="I229" s="14">
        <f t="shared" si="46"/>
        <v>0</v>
      </c>
    </row>
    <row r="230" spans="1:9">
      <c r="A230" s="21" t="s">
        <v>226</v>
      </c>
      <c r="B230" s="7" t="s">
        <v>71</v>
      </c>
      <c r="C230" s="14">
        <v>1</v>
      </c>
      <c r="D230" s="14"/>
      <c r="E230" s="14">
        <f t="shared" si="44"/>
        <v>0</v>
      </c>
      <c r="F230" s="14"/>
      <c r="G230" s="14">
        <f t="shared" si="45"/>
        <v>0</v>
      </c>
      <c r="H230" s="14">
        <f t="shared" si="46"/>
        <v>0</v>
      </c>
      <c r="I230" s="14">
        <f t="shared" si="46"/>
        <v>0</v>
      </c>
    </row>
    <row r="231" spans="1:9">
      <c r="A231" s="5" t="s">
        <v>232</v>
      </c>
      <c r="B231" s="6" t="s">
        <v>13</v>
      </c>
      <c r="C231" s="18"/>
      <c r="D231" s="18"/>
      <c r="E231" s="18">
        <f>SUM(E216:E230)</f>
        <v>0</v>
      </c>
      <c r="F231" s="18"/>
      <c r="G231" s="18">
        <f>SUM(G216:G230)</f>
        <v>0</v>
      </c>
      <c r="H231" s="18"/>
      <c r="I231" s="18">
        <f>SUM(I216:I230)</f>
        <v>0</v>
      </c>
    </row>
    <row r="232" spans="1:9">
      <c r="A232" s="21" t="s">
        <v>13</v>
      </c>
      <c r="B232" s="7" t="s">
        <v>13</v>
      </c>
      <c r="C232" s="14"/>
      <c r="D232" s="14"/>
      <c r="E232" s="14"/>
      <c r="F232" s="14"/>
      <c r="G232" s="14"/>
      <c r="H232" s="14">
        <f>D232+F232</f>
        <v>0</v>
      </c>
      <c r="I232" s="14">
        <f>E232+G232</f>
        <v>0</v>
      </c>
    </row>
    <row r="233" spans="1:9">
      <c r="A233" s="5" t="s">
        <v>233</v>
      </c>
      <c r="B233" s="6" t="s">
        <v>13</v>
      </c>
      <c r="C233" s="18"/>
      <c r="D233" s="18"/>
      <c r="E233" s="18"/>
      <c r="F233" s="18"/>
      <c r="G233" s="18"/>
      <c r="H233" s="18"/>
      <c r="I233" s="18"/>
    </row>
    <row r="234" spans="1:9">
      <c r="A234" s="21" t="s">
        <v>234</v>
      </c>
      <c r="B234" s="7" t="s">
        <v>58</v>
      </c>
      <c r="C234" s="14">
        <v>1</v>
      </c>
      <c r="D234" s="14"/>
      <c r="E234" s="14">
        <f>C234*D234</f>
        <v>0</v>
      </c>
      <c r="F234" s="14"/>
      <c r="G234" s="14">
        <f>C234*F234</f>
        <v>0</v>
      </c>
      <c r="H234" s="14">
        <f>D234+F234</f>
        <v>0</v>
      </c>
      <c r="I234" s="14">
        <f>E234+G234</f>
        <v>0</v>
      </c>
    </row>
    <row r="235" spans="1:9">
      <c r="A235" s="21" t="s">
        <v>235</v>
      </c>
      <c r="B235" s="7" t="s">
        <v>58</v>
      </c>
      <c r="C235" s="14">
        <v>1</v>
      </c>
      <c r="D235" s="14"/>
      <c r="E235" s="14">
        <f>C235*D235</f>
        <v>0</v>
      </c>
      <c r="F235" s="14"/>
      <c r="G235" s="14">
        <f>C235*F235</f>
        <v>0</v>
      </c>
      <c r="H235" s="14">
        <f>D235+F235</f>
        <v>0</v>
      </c>
      <c r="I235" s="14">
        <f>E235+G235</f>
        <v>0</v>
      </c>
    </row>
    <row r="236" spans="1:9">
      <c r="A236" s="23" t="s">
        <v>211</v>
      </c>
      <c r="B236" s="16" t="s">
        <v>13</v>
      </c>
      <c r="C236" s="17"/>
      <c r="D236" s="17"/>
      <c r="E236" s="17"/>
      <c r="F236" s="17"/>
      <c r="G236" s="17"/>
      <c r="H236" s="17"/>
      <c r="I236" s="17"/>
    </row>
    <row r="237" spans="1:9">
      <c r="A237" s="21" t="s">
        <v>161</v>
      </c>
      <c r="B237" s="7" t="s">
        <v>58</v>
      </c>
      <c r="C237" s="14">
        <v>3</v>
      </c>
      <c r="D237" s="14"/>
      <c r="E237" s="14">
        <f>C237*D237</f>
        <v>0</v>
      </c>
      <c r="F237" s="14"/>
      <c r="G237" s="14">
        <f>C237*F237</f>
        <v>0</v>
      </c>
      <c r="H237" s="14">
        <f t="shared" ref="H237:I240" si="47">D237+F237</f>
        <v>0</v>
      </c>
      <c r="I237" s="14">
        <f t="shared" si="47"/>
        <v>0</v>
      </c>
    </row>
    <row r="238" spans="1:9">
      <c r="A238" s="21" t="s">
        <v>213</v>
      </c>
      <c r="B238" s="7" t="s">
        <v>112</v>
      </c>
      <c r="C238" s="14">
        <v>20</v>
      </c>
      <c r="D238" s="14"/>
      <c r="E238" s="14">
        <f>C238*D238</f>
        <v>0</v>
      </c>
      <c r="F238" s="14"/>
      <c r="G238" s="14">
        <f>C238*F238</f>
        <v>0</v>
      </c>
      <c r="H238" s="14">
        <f t="shared" si="47"/>
        <v>0</v>
      </c>
      <c r="I238" s="14">
        <f t="shared" si="47"/>
        <v>0</v>
      </c>
    </row>
    <row r="239" spans="1:9">
      <c r="A239" s="21" t="s">
        <v>216</v>
      </c>
      <c r="B239" s="7" t="s">
        <v>112</v>
      </c>
      <c r="C239" s="14">
        <v>22</v>
      </c>
      <c r="D239" s="14"/>
      <c r="E239" s="14">
        <f>C239*D239</f>
        <v>0</v>
      </c>
      <c r="F239" s="14"/>
      <c r="G239" s="14">
        <f>C239*F239</f>
        <v>0</v>
      </c>
      <c r="H239" s="14">
        <f t="shared" si="47"/>
        <v>0</v>
      </c>
      <c r="I239" s="14">
        <f t="shared" si="47"/>
        <v>0</v>
      </c>
    </row>
    <row r="240" spans="1:9">
      <c r="A240" s="21" t="s">
        <v>236</v>
      </c>
      <c r="B240" s="7" t="s">
        <v>112</v>
      </c>
      <c r="C240" s="14">
        <v>22</v>
      </c>
      <c r="D240" s="14"/>
      <c r="E240" s="14">
        <f>C240*D240</f>
        <v>0</v>
      </c>
      <c r="F240" s="14"/>
      <c r="G240" s="14">
        <f>C240*F240</f>
        <v>0</v>
      </c>
      <c r="H240" s="14">
        <f t="shared" si="47"/>
        <v>0</v>
      </c>
      <c r="I240" s="14">
        <f t="shared" si="47"/>
        <v>0</v>
      </c>
    </row>
    <row r="241" spans="1:9">
      <c r="A241" s="23" t="s">
        <v>218</v>
      </c>
      <c r="B241" s="16" t="s">
        <v>13</v>
      </c>
      <c r="C241" s="17"/>
      <c r="D241" s="17"/>
      <c r="E241" s="17"/>
      <c r="F241" s="17"/>
      <c r="G241" s="17"/>
      <c r="H241" s="17"/>
      <c r="I241" s="17"/>
    </row>
    <row r="242" spans="1:9">
      <c r="A242" s="21" t="s">
        <v>219</v>
      </c>
      <c r="B242" s="7" t="s">
        <v>71</v>
      </c>
      <c r="C242" s="14">
        <v>1</v>
      </c>
      <c r="D242" s="14"/>
      <c r="E242" s="14">
        <f t="shared" ref="E242:E248" si="48">C242*D242</f>
        <v>0</v>
      </c>
      <c r="F242" s="14"/>
      <c r="G242" s="14">
        <f t="shared" ref="G242:G248" si="49">C242*F242</f>
        <v>0</v>
      </c>
      <c r="H242" s="14">
        <f t="shared" ref="H242:I248" si="50">D242+F242</f>
        <v>0</v>
      </c>
      <c r="I242" s="14">
        <f t="shared" si="50"/>
        <v>0</v>
      </c>
    </row>
    <row r="243" spans="1:9">
      <c r="A243" s="21" t="s">
        <v>220</v>
      </c>
      <c r="B243" s="7" t="s">
        <v>71</v>
      </c>
      <c r="C243" s="14">
        <v>1</v>
      </c>
      <c r="D243" s="14"/>
      <c r="E243" s="14">
        <f t="shared" si="48"/>
        <v>0</v>
      </c>
      <c r="F243" s="14"/>
      <c r="G243" s="14">
        <f t="shared" si="49"/>
        <v>0</v>
      </c>
      <c r="H243" s="14">
        <f t="shared" si="50"/>
        <v>0</v>
      </c>
      <c r="I243" s="14">
        <f t="shared" si="50"/>
        <v>0</v>
      </c>
    </row>
    <row r="244" spans="1:9">
      <c r="A244" s="21" t="s">
        <v>221</v>
      </c>
      <c r="B244" s="7" t="s">
        <v>71</v>
      </c>
      <c r="C244" s="14">
        <v>1</v>
      </c>
      <c r="D244" s="14"/>
      <c r="E244" s="14">
        <f t="shared" si="48"/>
        <v>0</v>
      </c>
      <c r="F244" s="14"/>
      <c r="G244" s="14">
        <f t="shared" si="49"/>
        <v>0</v>
      </c>
      <c r="H244" s="14">
        <f t="shared" si="50"/>
        <v>0</v>
      </c>
      <c r="I244" s="14">
        <f t="shared" si="50"/>
        <v>0</v>
      </c>
    </row>
    <row r="245" spans="1:9">
      <c r="A245" s="21" t="s">
        <v>223</v>
      </c>
      <c r="B245" s="7" t="s">
        <v>71</v>
      </c>
      <c r="C245" s="14">
        <v>1</v>
      </c>
      <c r="D245" s="14"/>
      <c r="E245" s="14">
        <f t="shared" si="48"/>
        <v>0</v>
      </c>
      <c r="F245" s="14"/>
      <c r="G245" s="14">
        <f t="shared" si="49"/>
        <v>0</v>
      </c>
      <c r="H245" s="14">
        <f t="shared" si="50"/>
        <v>0</v>
      </c>
      <c r="I245" s="14">
        <f t="shared" si="50"/>
        <v>0</v>
      </c>
    </row>
    <row r="246" spans="1:9">
      <c r="A246" s="21" t="s">
        <v>224</v>
      </c>
      <c r="B246" s="7" t="s">
        <v>71</v>
      </c>
      <c r="C246" s="14">
        <v>1</v>
      </c>
      <c r="D246" s="14"/>
      <c r="E246" s="14">
        <f t="shared" si="48"/>
        <v>0</v>
      </c>
      <c r="F246" s="14"/>
      <c r="G246" s="14">
        <f t="shared" si="49"/>
        <v>0</v>
      </c>
      <c r="H246" s="14">
        <f t="shared" si="50"/>
        <v>0</v>
      </c>
      <c r="I246" s="14">
        <f t="shared" si="50"/>
        <v>0</v>
      </c>
    </row>
    <row r="247" spans="1:9">
      <c r="A247" s="21" t="s">
        <v>225</v>
      </c>
      <c r="B247" s="7" t="s">
        <v>71</v>
      </c>
      <c r="C247" s="14">
        <v>1</v>
      </c>
      <c r="D247" s="14"/>
      <c r="E247" s="14">
        <f t="shared" si="48"/>
        <v>0</v>
      </c>
      <c r="F247" s="14"/>
      <c r="G247" s="14">
        <f t="shared" si="49"/>
        <v>0</v>
      </c>
      <c r="H247" s="14">
        <f t="shared" si="50"/>
        <v>0</v>
      </c>
      <c r="I247" s="14">
        <f t="shared" si="50"/>
        <v>0</v>
      </c>
    </row>
    <row r="248" spans="1:9">
      <c r="A248" s="21" t="s">
        <v>226</v>
      </c>
      <c r="B248" s="7" t="s">
        <v>71</v>
      </c>
      <c r="C248" s="14">
        <v>1</v>
      </c>
      <c r="D248" s="14"/>
      <c r="E248" s="14">
        <f t="shared" si="48"/>
        <v>0</v>
      </c>
      <c r="F248" s="14"/>
      <c r="G248" s="14">
        <f t="shared" si="49"/>
        <v>0</v>
      </c>
      <c r="H248" s="14">
        <f t="shared" si="50"/>
        <v>0</v>
      </c>
      <c r="I248" s="14">
        <f t="shared" si="50"/>
        <v>0</v>
      </c>
    </row>
    <row r="249" spans="1:9">
      <c r="A249" s="5" t="s">
        <v>237</v>
      </c>
      <c r="B249" s="6" t="s">
        <v>13</v>
      </c>
      <c r="C249" s="18"/>
      <c r="D249" s="18"/>
      <c r="E249" s="18">
        <f>SUM(E234:E248)</f>
        <v>0</v>
      </c>
      <c r="F249" s="18"/>
      <c r="G249" s="18">
        <f>SUM(G234:G248)</f>
        <v>0</v>
      </c>
      <c r="H249" s="18"/>
      <c r="I249" s="18">
        <f>SUM(I234:I248)</f>
        <v>0</v>
      </c>
    </row>
    <row r="250" spans="1:9">
      <c r="A250" s="21" t="s">
        <v>13</v>
      </c>
      <c r="B250" s="7" t="s">
        <v>13</v>
      </c>
      <c r="C250" s="14"/>
      <c r="D250" s="14"/>
      <c r="E250" s="14"/>
      <c r="F250" s="14"/>
      <c r="G250" s="14"/>
      <c r="H250" s="14">
        <f>D250+F250</f>
        <v>0</v>
      </c>
      <c r="I250" s="14">
        <f>E250+G250</f>
        <v>0</v>
      </c>
    </row>
    <row r="251" spans="1:9">
      <c r="A251" s="5" t="s">
        <v>238</v>
      </c>
      <c r="B251" s="6" t="s">
        <v>13</v>
      </c>
      <c r="C251" s="18"/>
      <c r="D251" s="18"/>
      <c r="E251" s="18"/>
      <c r="F251" s="18"/>
      <c r="G251" s="18"/>
      <c r="H251" s="18"/>
      <c r="I251" s="18"/>
    </row>
    <row r="252" spans="1:9">
      <c r="A252" s="21" t="s">
        <v>239</v>
      </c>
      <c r="B252" s="7" t="s">
        <v>58</v>
      </c>
      <c r="C252" s="14">
        <v>1</v>
      </c>
      <c r="D252" s="14"/>
      <c r="E252" s="14">
        <f>C252*D252</f>
        <v>0</v>
      </c>
      <c r="F252" s="14"/>
      <c r="G252" s="14">
        <f>C252*F252</f>
        <v>0</v>
      </c>
      <c r="H252" s="14">
        <f>D252+F252</f>
        <v>0</v>
      </c>
      <c r="I252" s="14">
        <f>E252+G252</f>
        <v>0</v>
      </c>
    </row>
    <row r="253" spans="1:9">
      <c r="A253" s="23" t="s">
        <v>211</v>
      </c>
      <c r="B253" s="16" t="s">
        <v>13</v>
      </c>
      <c r="C253" s="17"/>
      <c r="D253" s="17"/>
      <c r="E253" s="17"/>
      <c r="F253" s="17"/>
      <c r="G253" s="17"/>
      <c r="H253" s="17"/>
      <c r="I253" s="17"/>
    </row>
    <row r="254" spans="1:9">
      <c r="A254" s="21" t="s">
        <v>161</v>
      </c>
      <c r="B254" s="7" t="s">
        <v>58</v>
      </c>
      <c r="C254" s="14">
        <v>3</v>
      </c>
      <c r="D254" s="14"/>
      <c r="E254" s="14">
        <f>C254*D254</f>
        <v>0</v>
      </c>
      <c r="F254" s="14"/>
      <c r="G254" s="14">
        <f>C254*F254</f>
        <v>0</v>
      </c>
      <c r="H254" s="14">
        <f t="shared" ref="H254:I257" si="51">D254+F254</f>
        <v>0</v>
      </c>
      <c r="I254" s="14">
        <f t="shared" si="51"/>
        <v>0</v>
      </c>
    </row>
    <row r="255" spans="1:9">
      <c r="A255" s="21" t="s">
        <v>214</v>
      </c>
      <c r="B255" s="7" t="s">
        <v>112</v>
      </c>
      <c r="C255" s="14">
        <v>15</v>
      </c>
      <c r="D255" s="14"/>
      <c r="E255" s="14">
        <f>C255*D255</f>
        <v>0</v>
      </c>
      <c r="F255" s="14"/>
      <c r="G255" s="14">
        <f>C255*F255</f>
        <v>0</v>
      </c>
      <c r="H255" s="14">
        <f t="shared" si="51"/>
        <v>0</v>
      </c>
      <c r="I255" s="14">
        <f t="shared" si="51"/>
        <v>0</v>
      </c>
    </row>
    <row r="256" spans="1:9">
      <c r="A256" s="21" t="s">
        <v>216</v>
      </c>
      <c r="B256" s="7" t="s">
        <v>112</v>
      </c>
      <c r="C256" s="14">
        <v>17</v>
      </c>
      <c r="D256" s="14"/>
      <c r="E256" s="14">
        <f>C256*D256</f>
        <v>0</v>
      </c>
      <c r="F256" s="14"/>
      <c r="G256" s="14">
        <f>C256*F256</f>
        <v>0</v>
      </c>
      <c r="H256" s="14">
        <f t="shared" si="51"/>
        <v>0</v>
      </c>
      <c r="I256" s="14">
        <f t="shared" si="51"/>
        <v>0</v>
      </c>
    </row>
    <row r="257" spans="1:9">
      <c r="A257" s="21" t="s">
        <v>240</v>
      </c>
      <c r="B257" s="7" t="s">
        <v>112</v>
      </c>
      <c r="C257" s="14">
        <v>17</v>
      </c>
      <c r="D257" s="14"/>
      <c r="E257" s="14">
        <f>C257*D257</f>
        <v>0</v>
      </c>
      <c r="F257" s="14"/>
      <c r="G257" s="14">
        <f>C257*F257</f>
        <v>0</v>
      </c>
      <c r="H257" s="14">
        <f t="shared" si="51"/>
        <v>0</v>
      </c>
      <c r="I257" s="14">
        <f t="shared" si="51"/>
        <v>0</v>
      </c>
    </row>
    <row r="258" spans="1:9">
      <c r="A258" s="23" t="s">
        <v>218</v>
      </c>
      <c r="B258" s="16" t="s">
        <v>13</v>
      </c>
      <c r="C258" s="17"/>
      <c r="D258" s="17"/>
      <c r="E258" s="17"/>
      <c r="F258" s="17"/>
      <c r="G258" s="17"/>
      <c r="H258" s="17"/>
      <c r="I258" s="17"/>
    </row>
    <row r="259" spans="1:9">
      <c r="A259" s="21" t="s">
        <v>219</v>
      </c>
      <c r="B259" s="7" t="s">
        <v>71</v>
      </c>
      <c r="C259" s="14">
        <v>1</v>
      </c>
      <c r="D259" s="14"/>
      <c r="E259" s="14">
        <f t="shared" ref="E259:E265" si="52">C259*D259</f>
        <v>0</v>
      </c>
      <c r="F259" s="14"/>
      <c r="G259" s="14">
        <f t="shared" ref="G259:G265" si="53">C259*F259</f>
        <v>0</v>
      </c>
      <c r="H259" s="14">
        <f t="shared" ref="H259:I265" si="54">D259+F259</f>
        <v>0</v>
      </c>
      <c r="I259" s="14">
        <f t="shared" si="54"/>
        <v>0</v>
      </c>
    </row>
    <row r="260" spans="1:9">
      <c r="A260" s="21" t="s">
        <v>220</v>
      </c>
      <c r="B260" s="7" t="s">
        <v>71</v>
      </c>
      <c r="C260" s="14">
        <v>1</v>
      </c>
      <c r="D260" s="14"/>
      <c r="E260" s="14">
        <f t="shared" si="52"/>
        <v>0</v>
      </c>
      <c r="F260" s="14"/>
      <c r="G260" s="14">
        <f t="shared" si="53"/>
        <v>0</v>
      </c>
      <c r="H260" s="14">
        <f t="shared" si="54"/>
        <v>0</v>
      </c>
      <c r="I260" s="14">
        <f t="shared" si="54"/>
        <v>0</v>
      </c>
    </row>
    <row r="261" spans="1:9">
      <c r="A261" s="21" t="s">
        <v>221</v>
      </c>
      <c r="B261" s="7" t="s">
        <v>71</v>
      </c>
      <c r="C261" s="14">
        <v>1</v>
      </c>
      <c r="D261" s="14"/>
      <c r="E261" s="14">
        <f t="shared" si="52"/>
        <v>0</v>
      </c>
      <c r="F261" s="14"/>
      <c r="G261" s="14">
        <f t="shared" si="53"/>
        <v>0</v>
      </c>
      <c r="H261" s="14">
        <f t="shared" si="54"/>
        <v>0</v>
      </c>
      <c r="I261" s="14">
        <f t="shared" si="54"/>
        <v>0</v>
      </c>
    </row>
    <row r="262" spans="1:9">
      <c r="A262" s="21" t="s">
        <v>223</v>
      </c>
      <c r="B262" s="7" t="s">
        <v>71</v>
      </c>
      <c r="C262" s="14">
        <v>1</v>
      </c>
      <c r="D262" s="14"/>
      <c r="E262" s="14">
        <f t="shared" si="52"/>
        <v>0</v>
      </c>
      <c r="F262" s="14"/>
      <c r="G262" s="14">
        <f t="shared" si="53"/>
        <v>0</v>
      </c>
      <c r="H262" s="14">
        <f t="shared" si="54"/>
        <v>0</v>
      </c>
      <c r="I262" s="14">
        <f t="shared" si="54"/>
        <v>0</v>
      </c>
    </row>
    <row r="263" spans="1:9">
      <c r="A263" s="21" t="s">
        <v>224</v>
      </c>
      <c r="B263" s="7" t="s">
        <v>71</v>
      </c>
      <c r="C263" s="14">
        <v>1</v>
      </c>
      <c r="D263" s="14"/>
      <c r="E263" s="14">
        <f t="shared" si="52"/>
        <v>0</v>
      </c>
      <c r="F263" s="14"/>
      <c r="G263" s="14">
        <f t="shared" si="53"/>
        <v>0</v>
      </c>
      <c r="H263" s="14">
        <f t="shared" si="54"/>
        <v>0</v>
      </c>
      <c r="I263" s="14">
        <f t="shared" si="54"/>
        <v>0</v>
      </c>
    </row>
    <row r="264" spans="1:9">
      <c r="A264" s="21" t="s">
        <v>225</v>
      </c>
      <c r="B264" s="7" t="s">
        <v>71</v>
      </c>
      <c r="C264" s="14">
        <v>1</v>
      </c>
      <c r="D264" s="14"/>
      <c r="E264" s="14">
        <f t="shared" si="52"/>
        <v>0</v>
      </c>
      <c r="F264" s="14"/>
      <c r="G264" s="14">
        <f t="shared" si="53"/>
        <v>0</v>
      </c>
      <c r="H264" s="14">
        <f t="shared" si="54"/>
        <v>0</v>
      </c>
      <c r="I264" s="14">
        <f t="shared" si="54"/>
        <v>0</v>
      </c>
    </row>
    <row r="265" spans="1:9">
      <c r="A265" s="21" t="s">
        <v>226</v>
      </c>
      <c r="B265" s="7" t="s">
        <v>71</v>
      </c>
      <c r="C265" s="14">
        <v>1</v>
      </c>
      <c r="D265" s="14"/>
      <c r="E265" s="14">
        <f t="shared" si="52"/>
        <v>0</v>
      </c>
      <c r="F265" s="14"/>
      <c r="G265" s="14">
        <f t="shared" si="53"/>
        <v>0</v>
      </c>
      <c r="H265" s="14">
        <f t="shared" si="54"/>
        <v>0</v>
      </c>
      <c r="I265" s="14">
        <f t="shared" si="54"/>
        <v>0</v>
      </c>
    </row>
    <row r="266" spans="1:9">
      <c r="A266" s="5" t="s">
        <v>241</v>
      </c>
      <c r="B266" s="6" t="s">
        <v>13</v>
      </c>
      <c r="C266" s="18"/>
      <c r="D266" s="18"/>
      <c r="E266" s="18">
        <f>SUM(E252:E265)</f>
        <v>0</v>
      </c>
      <c r="F266" s="18"/>
      <c r="G266" s="18">
        <f>SUM(G252:G265)</f>
        <v>0</v>
      </c>
      <c r="H266" s="18"/>
      <c r="I266" s="18">
        <f>SUM(I252:I265)</f>
        <v>0</v>
      </c>
    </row>
    <row r="267" spans="1:9">
      <c r="A267" s="21" t="s">
        <v>13</v>
      </c>
      <c r="B267" s="7" t="s">
        <v>13</v>
      </c>
      <c r="C267" s="14"/>
      <c r="D267" s="14"/>
      <c r="E267" s="14"/>
      <c r="F267" s="14"/>
      <c r="G267" s="14"/>
      <c r="H267" s="14">
        <f>D267+F267</f>
        <v>0</v>
      </c>
      <c r="I267" s="14">
        <f>E267+G267</f>
        <v>0</v>
      </c>
    </row>
    <row r="268" spans="1:9">
      <c r="A268" s="5" t="s">
        <v>242</v>
      </c>
      <c r="B268" s="6" t="s">
        <v>13</v>
      </c>
      <c r="C268" s="18"/>
      <c r="D268" s="18"/>
      <c r="E268" s="18"/>
      <c r="F268" s="18"/>
      <c r="G268" s="18"/>
      <c r="H268" s="18"/>
      <c r="I268" s="18"/>
    </row>
    <row r="269" spans="1:9">
      <c r="A269" s="21" t="s">
        <v>243</v>
      </c>
      <c r="B269" s="7" t="s">
        <v>58</v>
      </c>
      <c r="C269" s="14">
        <v>1</v>
      </c>
      <c r="D269" s="14"/>
      <c r="E269" s="14">
        <f>C269*D269</f>
        <v>0</v>
      </c>
      <c r="F269" s="14"/>
      <c r="G269" s="14">
        <f>C269*F269</f>
        <v>0</v>
      </c>
      <c r="H269" s="14">
        <f>D269+F269</f>
        <v>0</v>
      </c>
      <c r="I269" s="14">
        <f>E269+G269</f>
        <v>0</v>
      </c>
    </row>
    <row r="270" spans="1:9">
      <c r="A270" s="23" t="s">
        <v>211</v>
      </c>
      <c r="B270" s="16" t="s">
        <v>13</v>
      </c>
      <c r="C270" s="17"/>
      <c r="D270" s="17"/>
      <c r="E270" s="17"/>
      <c r="F270" s="17"/>
      <c r="G270" s="17"/>
      <c r="H270" s="17"/>
      <c r="I270" s="17"/>
    </row>
    <row r="271" spans="1:9">
      <c r="A271" s="21" t="s">
        <v>161</v>
      </c>
      <c r="B271" s="7" t="s">
        <v>58</v>
      </c>
      <c r="C271" s="14">
        <v>3</v>
      </c>
      <c r="D271" s="14"/>
      <c r="E271" s="14">
        <f>C271*D271</f>
        <v>0</v>
      </c>
      <c r="F271" s="14"/>
      <c r="G271" s="14">
        <f>C271*F271</f>
        <v>0</v>
      </c>
      <c r="H271" s="14">
        <f t="shared" ref="H271:I274" si="55">D271+F271</f>
        <v>0</v>
      </c>
      <c r="I271" s="14">
        <f t="shared" si="55"/>
        <v>0</v>
      </c>
    </row>
    <row r="272" spans="1:9">
      <c r="A272" s="21" t="s">
        <v>214</v>
      </c>
      <c r="B272" s="7" t="s">
        <v>112</v>
      </c>
      <c r="C272" s="14">
        <v>15</v>
      </c>
      <c r="D272" s="14"/>
      <c r="E272" s="14">
        <f>C272*D272</f>
        <v>0</v>
      </c>
      <c r="F272" s="14"/>
      <c r="G272" s="14">
        <f>C272*F272</f>
        <v>0</v>
      </c>
      <c r="H272" s="14">
        <f t="shared" si="55"/>
        <v>0</v>
      </c>
      <c r="I272" s="14">
        <f t="shared" si="55"/>
        <v>0</v>
      </c>
    </row>
    <row r="273" spans="1:9">
      <c r="A273" s="21" t="s">
        <v>216</v>
      </c>
      <c r="B273" s="7" t="s">
        <v>112</v>
      </c>
      <c r="C273" s="14">
        <v>17</v>
      </c>
      <c r="D273" s="14"/>
      <c r="E273" s="14">
        <f>C273*D273</f>
        <v>0</v>
      </c>
      <c r="F273" s="14"/>
      <c r="G273" s="14">
        <f>C273*F273</f>
        <v>0</v>
      </c>
      <c r="H273" s="14">
        <f t="shared" si="55"/>
        <v>0</v>
      </c>
      <c r="I273" s="14">
        <f t="shared" si="55"/>
        <v>0</v>
      </c>
    </row>
    <row r="274" spans="1:9">
      <c r="A274" s="21" t="s">
        <v>240</v>
      </c>
      <c r="B274" s="7" t="s">
        <v>112</v>
      </c>
      <c r="C274" s="14">
        <v>17</v>
      </c>
      <c r="D274" s="14"/>
      <c r="E274" s="14">
        <f>C274*D274</f>
        <v>0</v>
      </c>
      <c r="F274" s="14"/>
      <c r="G274" s="14">
        <f>C274*F274</f>
        <v>0</v>
      </c>
      <c r="H274" s="14">
        <f t="shared" si="55"/>
        <v>0</v>
      </c>
      <c r="I274" s="14">
        <f t="shared" si="55"/>
        <v>0</v>
      </c>
    </row>
    <row r="275" spans="1:9">
      <c r="A275" s="23" t="s">
        <v>218</v>
      </c>
      <c r="B275" s="16" t="s">
        <v>13</v>
      </c>
      <c r="C275" s="17"/>
      <c r="D275" s="17"/>
      <c r="E275" s="17"/>
      <c r="F275" s="17"/>
      <c r="G275" s="17"/>
      <c r="H275" s="17"/>
      <c r="I275" s="17"/>
    </row>
    <row r="276" spans="1:9">
      <c r="A276" s="21" t="s">
        <v>219</v>
      </c>
      <c r="B276" s="7" t="s">
        <v>71</v>
      </c>
      <c r="C276" s="14">
        <v>1</v>
      </c>
      <c r="D276" s="14"/>
      <c r="E276" s="14">
        <f t="shared" ref="E276:E282" si="56">C276*D276</f>
        <v>0</v>
      </c>
      <c r="F276" s="14"/>
      <c r="G276" s="14">
        <f t="shared" ref="G276:G282" si="57">C276*F276</f>
        <v>0</v>
      </c>
      <c r="H276" s="14">
        <f t="shared" ref="H276:I282" si="58">D276+F276</f>
        <v>0</v>
      </c>
      <c r="I276" s="14">
        <f t="shared" si="58"/>
        <v>0</v>
      </c>
    </row>
    <row r="277" spans="1:9">
      <c r="A277" s="21" t="s">
        <v>220</v>
      </c>
      <c r="B277" s="7" t="s">
        <v>71</v>
      </c>
      <c r="C277" s="14">
        <v>1</v>
      </c>
      <c r="D277" s="14"/>
      <c r="E277" s="14">
        <f t="shared" si="56"/>
        <v>0</v>
      </c>
      <c r="F277" s="14"/>
      <c r="G277" s="14">
        <f t="shared" si="57"/>
        <v>0</v>
      </c>
      <c r="H277" s="14">
        <f t="shared" si="58"/>
        <v>0</v>
      </c>
      <c r="I277" s="14">
        <f t="shared" si="58"/>
        <v>0</v>
      </c>
    </row>
    <row r="278" spans="1:9">
      <c r="A278" s="21" t="s">
        <v>221</v>
      </c>
      <c r="B278" s="7" t="s">
        <v>71</v>
      </c>
      <c r="C278" s="14">
        <v>1</v>
      </c>
      <c r="D278" s="14"/>
      <c r="E278" s="14">
        <f t="shared" si="56"/>
        <v>0</v>
      </c>
      <c r="F278" s="14"/>
      <c r="G278" s="14">
        <f t="shared" si="57"/>
        <v>0</v>
      </c>
      <c r="H278" s="14">
        <f t="shared" si="58"/>
        <v>0</v>
      </c>
      <c r="I278" s="14">
        <f t="shared" si="58"/>
        <v>0</v>
      </c>
    </row>
    <row r="279" spans="1:9">
      <c r="A279" s="21" t="s">
        <v>223</v>
      </c>
      <c r="B279" s="7" t="s">
        <v>71</v>
      </c>
      <c r="C279" s="14">
        <v>1</v>
      </c>
      <c r="D279" s="14"/>
      <c r="E279" s="14">
        <f t="shared" si="56"/>
        <v>0</v>
      </c>
      <c r="F279" s="14"/>
      <c r="G279" s="14">
        <f t="shared" si="57"/>
        <v>0</v>
      </c>
      <c r="H279" s="14">
        <f t="shared" si="58"/>
        <v>0</v>
      </c>
      <c r="I279" s="14">
        <f t="shared" si="58"/>
        <v>0</v>
      </c>
    </row>
    <row r="280" spans="1:9">
      <c r="A280" s="21" t="s">
        <v>224</v>
      </c>
      <c r="B280" s="7" t="s">
        <v>71</v>
      </c>
      <c r="C280" s="14">
        <v>1</v>
      </c>
      <c r="D280" s="14"/>
      <c r="E280" s="14">
        <f t="shared" si="56"/>
        <v>0</v>
      </c>
      <c r="F280" s="14"/>
      <c r="G280" s="14">
        <f t="shared" si="57"/>
        <v>0</v>
      </c>
      <c r="H280" s="14">
        <f t="shared" si="58"/>
        <v>0</v>
      </c>
      <c r="I280" s="14">
        <f t="shared" si="58"/>
        <v>0</v>
      </c>
    </row>
    <row r="281" spans="1:9">
      <c r="A281" s="21" t="s">
        <v>225</v>
      </c>
      <c r="B281" s="7" t="s">
        <v>71</v>
      </c>
      <c r="C281" s="14">
        <v>1</v>
      </c>
      <c r="D281" s="14"/>
      <c r="E281" s="14">
        <f t="shared" si="56"/>
        <v>0</v>
      </c>
      <c r="F281" s="14"/>
      <c r="G281" s="14">
        <f t="shared" si="57"/>
        <v>0</v>
      </c>
      <c r="H281" s="14">
        <f t="shared" si="58"/>
        <v>0</v>
      </c>
      <c r="I281" s="14">
        <f t="shared" si="58"/>
        <v>0</v>
      </c>
    </row>
    <row r="282" spans="1:9">
      <c r="A282" s="21" t="s">
        <v>226</v>
      </c>
      <c r="B282" s="7" t="s">
        <v>71</v>
      </c>
      <c r="C282" s="14">
        <v>1</v>
      </c>
      <c r="D282" s="14"/>
      <c r="E282" s="14">
        <f t="shared" si="56"/>
        <v>0</v>
      </c>
      <c r="F282" s="14"/>
      <c r="G282" s="14">
        <f t="shared" si="57"/>
        <v>0</v>
      </c>
      <c r="H282" s="14">
        <f t="shared" si="58"/>
        <v>0</v>
      </c>
      <c r="I282" s="14">
        <f t="shared" si="58"/>
        <v>0</v>
      </c>
    </row>
    <row r="283" spans="1:9">
      <c r="A283" s="5" t="s">
        <v>244</v>
      </c>
      <c r="B283" s="6" t="s">
        <v>13</v>
      </c>
      <c r="C283" s="18"/>
      <c r="D283" s="18"/>
      <c r="E283" s="18">
        <f>SUM(E269:E282)</f>
        <v>0</v>
      </c>
      <c r="F283" s="18"/>
      <c r="G283" s="18">
        <f>SUM(G269:G282)</f>
        <v>0</v>
      </c>
      <c r="H283" s="18"/>
      <c r="I283" s="18">
        <f>SUM(I269:I282)</f>
        <v>0</v>
      </c>
    </row>
    <row r="284" spans="1:9">
      <c r="A284" s="20" t="s">
        <v>245</v>
      </c>
      <c r="B284" s="4" t="s">
        <v>13</v>
      </c>
      <c r="C284" s="13"/>
      <c r="D284" s="13"/>
      <c r="E284" s="13">
        <f>SUM(E177:E212,E214,E216:E230,E232,E234:E248,E250,E252:E265,E267,E269:E282)</f>
        <v>0</v>
      </c>
      <c r="F284" s="13"/>
      <c r="G284" s="13">
        <f>SUM(G177:G212,G214,G216:G230,G232,G234:G248,G250,G252:G265,G267,G269:G282)</f>
        <v>0</v>
      </c>
      <c r="H284" s="13"/>
      <c r="I284" s="13">
        <f>SUM(I177:I212,I214,I216:I230,I232,I234:I248,I250,I252:I265,I267,I269:I282)</f>
        <v>0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 ht="26.25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13</v>
      </c>
      <c r="C8" s="3"/>
    </row>
    <row r="9" spans="1:3">
      <c r="A9" s="2" t="s">
        <v>15</v>
      </c>
      <c r="B9" s="6" t="s">
        <v>16</v>
      </c>
      <c r="C9" s="3"/>
    </row>
    <row r="10" spans="1:3">
      <c r="A10" s="2" t="s">
        <v>17</v>
      </c>
      <c r="B10" s="6" t="s">
        <v>16</v>
      </c>
      <c r="C10" s="3"/>
    </row>
    <row r="11" spans="1:3">
      <c r="A11" s="2" t="s">
        <v>18</v>
      </c>
      <c r="B11" s="6" t="s">
        <v>13</v>
      </c>
      <c r="C11" s="3"/>
    </row>
    <row r="12" spans="1:3">
      <c r="A12" s="2" t="s">
        <v>19</v>
      </c>
      <c r="B12" s="6" t="s">
        <v>13</v>
      </c>
      <c r="C12" s="3"/>
    </row>
    <row r="13" spans="1:3">
      <c r="A13" s="2" t="s">
        <v>20</v>
      </c>
      <c r="B13" s="6" t="s">
        <v>13</v>
      </c>
      <c r="C13" s="3"/>
    </row>
    <row r="14" spans="1:3">
      <c r="A14" s="2" t="s">
        <v>21</v>
      </c>
      <c r="B14" s="6" t="s">
        <v>22</v>
      </c>
      <c r="C14" s="3"/>
    </row>
    <row r="15" spans="1:3">
      <c r="A15" s="2" t="s">
        <v>13</v>
      </c>
      <c r="B15" s="7" t="s">
        <v>13</v>
      </c>
      <c r="C15" s="3"/>
    </row>
    <row r="16" spans="1:3">
      <c r="A16" s="2" t="s">
        <v>23</v>
      </c>
      <c r="B16" s="8" t="s">
        <v>24</v>
      </c>
      <c r="C16" s="3"/>
    </row>
    <row r="17" spans="1:3">
      <c r="A17" s="2" t="s">
        <v>25</v>
      </c>
      <c r="B17" s="8" t="s">
        <v>26</v>
      </c>
      <c r="C17" s="3"/>
    </row>
    <row r="18" spans="1:3">
      <c r="A18" s="2" t="s">
        <v>27</v>
      </c>
      <c r="B18" s="8" t="s">
        <v>28</v>
      </c>
      <c r="C18" s="3"/>
    </row>
    <row r="19" spans="1:3">
      <c r="A19" s="2" t="s">
        <v>29</v>
      </c>
      <c r="B19" s="8" t="s">
        <v>30</v>
      </c>
      <c r="C19" s="3"/>
    </row>
    <row r="20" spans="1:3">
      <c r="A20" s="2" t="s">
        <v>31</v>
      </c>
      <c r="B20" s="8" t="s">
        <v>30</v>
      </c>
      <c r="C20" s="3"/>
    </row>
    <row r="21" spans="1:3">
      <c r="A21" s="2" t="s">
        <v>32</v>
      </c>
      <c r="B21" s="8" t="s">
        <v>30</v>
      </c>
      <c r="C21" s="3"/>
    </row>
    <row r="22" spans="1:3">
      <c r="A22" s="2" t="s">
        <v>33</v>
      </c>
      <c r="B22" s="8" t="s">
        <v>30</v>
      </c>
      <c r="C22" s="3"/>
    </row>
    <row r="23" spans="1:3">
      <c r="A23" s="2" t="s">
        <v>34</v>
      </c>
      <c r="B23" s="8" t="s">
        <v>30</v>
      </c>
      <c r="C23" s="3"/>
    </row>
    <row r="24" spans="1:3">
      <c r="A24" s="2" t="s">
        <v>35</v>
      </c>
      <c r="B24" s="8" t="s">
        <v>30</v>
      </c>
      <c r="C24" s="3"/>
    </row>
    <row r="25" spans="1:3">
      <c r="A25" s="2" t="s">
        <v>36</v>
      </c>
      <c r="B25" s="8" t="s">
        <v>30</v>
      </c>
      <c r="C25" s="3"/>
    </row>
    <row r="26" spans="1:3">
      <c r="A26" s="2" t="s">
        <v>37</v>
      </c>
      <c r="B26" s="8" t="s">
        <v>38</v>
      </c>
      <c r="C26" s="3"/>
    </row>
    <row r="27" spans="1:3">
      <c r="A27" s="2" t="s">
        <v>39</v>
      </c>
      <c r="B27" s="8" t="s">
        <v>30</v>
      </c>
      <c r="C27" s="3"/>
    </row>
    <row r="28" spans="1:3">
      <c r="A28" s="2" t="s">
        <v>40</v>
      </c>
      <c r="B28" s="8" t="s">
        <v>30</v>
      </c>
      <c r="C28" s="3"/>
    </row>
    <row r="29" spans="1:3">
      <c r="A29" s="2" t="s">
        <v>41</v>
      </c>
      <c r="B29" s="8" t="s">
        <v>30</v>
      </c>
      <c r="C29" s="3"/>
    </row>
    <row r="30" spans="1:3">
      <c r="A30" s="2" t="s">
        <v>42</v>
      </c>
      <c r="B30" s="8" t="s">
        <v>30</v>
      </c>
      <c r="C30" s="3"/>
    </row>
    <row r="31" spans="1:3" ht="24.75">
      <c r="A31" s="9" t="s">
        <v>43</v>
      </c>
      <c r="B31" s="8" t="s">
        <v>44</v>
      </c>
      <c r="C31" s="3"/>
    </row>
    <row r="32" spans="1:3">
      <c r="A32" s="2" t="s">
        <v>45</v>
      </c>
      <c r="B32" s="8" t="s">
        <v>46</v>
      </c>
      <c r="C32" s="3"/>
    </row>
    <row r="33" spans="1:2">
      <c r="A33" s="1" t="s">
        <v>47</v>
      </c>
      <c r="B33" s="1">
        <v>5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Tomanová Vlasta</cp:lastModifiedBy>
  <cp:lastPrinted>2018-05-15T08:42:31Z</cp:lastPrinted>
  <dcterms:created xsi:type="dcterms:W3CDTF">2018-05-08T09:15:11Z</dcterms:created>
  <dcterms:modified xsi:type="dcterms:W3CDTF">2018-05-15T08:43:08Z</dcterms:modified>
</cp:coreProperties>
</file>